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4.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drawings/drawing5.xml" ContentType="application/vnd.openxmlformats-officedocument.drawing+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drawings/drawing6.xml" ContentType="application/vnd.openxmlformats-officedocument.drawing+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427"/>
  <workbookPr codeName="ThisWorkbook"/>
  <mc:AlternateContent xmlns:mc="http://schemas.openxmlformats.org/markup-compatibility/2006">
    <mc:Choice Requires="x15">
      <x15ac:absPath xmlns:x15ac="http://schemas.microsoft.com/office/spreadsheetml/2010/11/ac" url="C:\Users\reid1lp\Downloads\"/>
    </mc:Choice>
  </mc:AlternateContent>
  <xr:revisionPtr revIDLastSave="0" documentId="8_{2D969164-FF21-491A-AA9C-3AC9AF0D3550}" xr6:coauthVersionLast="47" xr6:coauthVersionMax="47" xr10:uidLastSave="{00000000-0000-0000-0000-000000000000}"/>
  <bookViews>
    <workbookView xWindow="-120" yWindow="-120" windowWidth="29040" windowHeight="15720" tabRatio="952" activeTab="1"/>
  </bookViews>
  <sheets>
    <sheet name="Main" sheetId="17" r:id="rId1"/>
    <sheet name="CMU Bus Card Rec" sheetId="5" r:id="rId2"/>
    <sheet name="Travel Expenses (2-3)" sheetId="8" r:id="rId3"/>
    <sheet name="Travel Expenses (4-5)" sheetId="14" r:id="rId4"/>
    <sheet name="Accounting Allocations" sheetId="20" r:id="rId5"/>
    <sheet name="Doc. Form for Entertainment" sheetId="16" r:id="rId6"/>
    <sheet name="Missing Receipt" sheetId="31" r:id="rId7"/>
    <sheet name="S&amp;E&gt;500 and Entertainment Exp" sheetId="19" r:id="rId8"/>
    <sheet name="Travel Expenses (6-7)" sheetId="28" r:id="rId9"/>
    <sheet name="Travel Expenses (8-9)" sheetId="29" r:id="rId10"/>
    <sheet name="Doc. Form for Entertainment (2)" sheetId="26" r:id="rId11"/>
    <sheet name="Doc. Form for Entertainment (3)" sheetId="27" r:id="rId12"/>
    <sheet name="EnableMacros" sheetId="18" r:id="rId13"/>
    <sheet name="-" sheetId="13" r:id="rId14"/>
    <sheet name="- (2)" sheetId="15" state="veryHidden" r:id="rId15"/>
  </sheets>
  <definedNames>
    <definedName name="_xlnm.Print_Area" localSheetId="1">'CMU Bus Card Rec'!$A$1:$M$56</definedName>
    <definedName name="_xlnm.Print_Area" localSheetId="5">'Doc. Form for Entertainment'!$A$1:$L$52</definedName>
    <definedName name="_xlnm.Print_Area" localSheetId="10">'Doc. Form for Entertainment (2)'!$A$1:$L$52</definedName>
    <definedName name="_xlnm.Print_Area" localSheetId="11">'Doc. Form for Entertainment (3)'!$A$1:$L$52</definedName>
    <definedName name="_xlnm.Print_Area" localSheetId="6">'Missing Receipt'!$A$1:$L$20</definedName>
    <definedName name="_xlnm.Print_Area" localSheetId="2">'Travel Expenses (2-3)'!$A$1:$N$65</definedName>
    <definedName name="_xlnm.Print_Area" localSheetId="3">'Travel Expenses (4-5)'!$A$1:$N$65</definedName>
    <definedName name="_xlnm.Print_Area" localSheetId="8">'Travel Expenses (6-7)'!$A$1:$N$65</definedName>
    <definedName name="_xlnm.Print_Area" localSheetId="9">'Travel Expenses (8-9)'!$A$1:$N$65</definedName>
    <definedName name="xlhowcheckworkbooksformacrosthatmightcontainviruses" localSheetId="12">EnableMacros!$A$1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8" i="29" l="1"/>
  <c r="M58" i="29"/>
  <c r="J59" i="29"/>
  <c r="M59" i="29"/>
  <c r="M61" i="29"/>
  <c r="J60" i="29"/>
  <c r="M60" i="29"/>
  <c r="M57" i="29"/>
  <c r="J57" i="29"/>
  <c r="J25" i="29"/>
  <c r="M25" i="29"/>
  <c r="J26" i="29"/>
  <c r="M26" i="29"/>
  <c r="M28" i="29"/>
  <c r="J27" i="29"/>
  <c r="M27" i="29"/>
  <c r="M24" i="29"/>
  <c r="J24" i="29"/>
  <c r="J28" i="29"/>
  <c r="M32" i="29"/>
  <c r="J58" i="28"/>
  <c r="M58" i="28"/>
  <c r="J59" i="28"/>
  <c r="M59" i="28"/>
  <c r="M61" i="28"/>
  <c r="J60" i="28"/>
  <c r="M60" i="28"/>
  <c r="M57" i="28"/>
  <c r="J57" i="28"/>
  <c r="J61" i="28"/>
  <c r="M65" i="28"/>
  <c r="J25" i="28"/>
  <c r="M25" i="28"/>
  <c r="J26" i="28"/>
  <c r="M26" i="28"/>
  <c r="M28" i="28"/>
  <c r="J27" i="28"/>
  <c r="M27" i="28"/>
  <c r="M24" i="28"/>
  <c r="J24" i="28"/>
  <c r="J28" i="28"/>
  <c r="M32" i="28"/>
  <c r="J58" i="14"/>
  <c r="M58" i="14"/>
  <c r="J59" i="14"/>
  <c r="M59" i="14"/>
  <c r="J60" i="14"/>
  <c r="M60" i="14"/>
  <c r="M57" i="14"/>
  <c r="J57" i="14"/>
  <c r="J25" i="14"/>
  <c r="M25" i="14"/>
  <c r="J26" i="14"/>
  <c r="M26" i="14"/>
  <c r="M28" i="14"/>
  <c r="J27" i="14"/>
  <c r="M27" i="14"/>
  <c r="M24" i="14"/>
  <c r="J24" i="14"/>
  <c r="J28" i="14"/>
  <c r="M32" i="14"/>
  <c r="J58" i="8"/>
  <c r="M58" i="8"/>
  <c r="M61" i="8"/>
  <c r="J59" i="8"/>
  <c r="M59" i="8"/>
  <c r="J60" i="8"/>
  <c r="M60" i="8"/>
  <c r="M57" i="8"/>
  <c r="J57" i="8"/>
  <c r="J61" i="8"/>
  <c r="J25" i="8"/>
  <c r="M25" i="8"/>
  <c r="J26" i="8"/>
  <c r="M26" i="8"/>
  <c r="M28" i="8"/>
  <c r="J27" i="8"/>
  <c r="M27" i="8"/>
  <c r="M24" i="8"/>
  <c r="J24" i="8"/>
  <c r="J28" i="8"/>
  <c r="M32" i="8"/>
  <c r="J25" i="5"/>
  <c r="M25" i="5"/>
  <c r="J26" i="5"/>
  <c r="M26" i="5"/>
  <c r="J27" i="5"/>
  <c r="M27" i="5"/>
  <c r="M24" i="5"/>
  <c r="J24" i="5"/>
  <c r="I28" i="28"/>
  <c r="I28" i="29"/>
  <c r="I28" i="8"/>
  <c r="I28" i="5"/>
  <c r="C50" i="13"/>
  <c r="S81" i="13"/>
  <c r="S133" i="13"/>
  <c r="S132" i="13"/>
  <c r="O133" i="13"/>
  <c r="O132" i="13"/>
  <c r="O135" i="13"/>
  <c r="K133" i="13"/>
  <c r="K132" i="13"/>
  <c r="G133" i="13"/>
  <c r="G132" i="13"/>
  <c r="G135" i="13"/>
  <c r="C133" i="13"/>
  <c r="C132" i="13"/>
  <c r="S128" i="13"/>
  <c r="S127" i="13"/>
  <c r="O128" i="13"/>
  <c r="O127" i="13"/>
  <c r="K128" i="13"/>
  <c r="K127" i="13"/>
  <c r="K130" i="13"/>
  <c r="K137" i="13"/>
  <c r="H46" i="29"/>
  <c r="G128" i="13"/>
  <c r="G127" i="13"/>
  <c r="C128" i="13"/>
  <c r="C127" i="13"/>
  <c r="C130" i="13"/>
  <c r="C137" i="13"/>
  <c r="F46" i="29"/>
  <c r="S117" i="13"/>
  <c r="S116" i="13"/>
  <c r="S119" i="13"/>
  <c r="O117" i="13"/>
  <c r="O116" i="13"/>
  <c r="K117" i="13"/>
  <c r="K116" i="13"/>
  <c r="G117" i="13"/>
  <c r="G116" i="13"/>
  <c r="C117" i="13"/>
  <c r="C116" i="13"/>
  <c r="C119" i="13"/>
  <c r="C121" i="13"/>
  <c r="F13" i="29"/>
  <c r="S112" i="13"/>
  <c r="S111" i="13"/>
  <c r="O112" i="13"/>
  <c r="O111" i="13"/>
  <c r="K112" i="13"/>
  <c r="K111" i="13"/>
  <c r="G112" i="13"/>
  <c r="G111" i="13"/>
  <c r="C112" i="13"/>
  <c r="C111" i="13"/>
  <c r="S102" i="13"/>
  <c r="S101" i="13"/>
  <c r="O102" i="13"/>
  <c r="O101" i="13"/>
  <c r="O104" i="13"/>
  <c r="K102" i="13"/>
  <c r="K101" i="13"/>
  <c r="G102" i="13"/>
  <c r="G101" i="13"/>
  <c r="G104" i="13"/>
  <c r="G106" i="13"/>
  <c r="G46" i="28"/>
  <c r="C102" i="13"/>
  <c r="C101" i="13"/>
  <c r="S97" i="13"/>
  <c r="S96" i="13"/>
  <c r="O97" i="13"/>
  <c r="O96" i="13"/>
  <c r="K97" i="13"/>
  <c r="K96" i="13"/>
  <c r="K99" i="13"/>
  <c r="K106" i="13"/>
  <c r="H46" i="28"/>
  <c r="G97" i="13"/>
  <c r="G96" i="13"/>
  <c r="C97" i="13"/>
  <c r="C96" i="13"/>
  <c r="C99" i="13"/>
  <c r="C106" i="13"/>
  <c r="F46" i="28"/>
  <c r="S86" i="13"/>
  <c r="S85" i="13"/>
  <c r="S88" i="13"/>
  <c r="S90" i="13"/>
  <c r="O86" i="13"/>
  <c r="O85" i="13"/>
  <c r="K86" i="13"/>
  <c r="K85" i="13"/>
  <c r="K88" i="13"/>
  <c r="G86" i="13"/>
  <c r="G85" i="13"/>
  <c r="C86" i="13"/>
  <c r="C85" i="13"/>
  <c r="C88" i="13"/>
  <c r="C90" i="13"/>
  <c r="F13" i="28"/>
  <c r="S80" i="13"/>
  <c r="O81" i="13"/>
  <c r="O80" i="13"/>
  <c r="K81" i="13"/>
  <c r="K80" i="13"/>
  <c r="K83" i="13"/>
  <c r="K90" i="13"/>
  <c r="H13" i="28"/>
  <c r="G81" i="13"/>
  <c r="G80" i="13"/>
  <c r="G83" i="13"/>
  <c r="C81" i="13"/>
  <c r="C80" i="13"/>
  <c r="S71" i="13"/>
  <c r="S70" i="13"/>
  <c r="O71" i="13"/>
  <c r="O70" i="13"/>
  <c r="K71" i="13"/>
  <c r="K70" i="13"/>
  <c r="G71" i="13"/>
  <c r="G70" i="13"/>
  <c r="G73" i="13"/>
  <c r="G75" i="13"/>
  <c r="G46" i="14"/>
  <c r="C71" i="13"/>
  <c r="C70" i="13"/>
  <c r="S66" i="13"/>
  <c r="S65" i="13"/>
  <c r="O66" i="13"/>
  <c r="O65" i="13"/>
  <c r="O68" i="13"/>
  <c r="O75" i="13"/>
  <c r="I46" i="14"/>
  <c r="K66" i="13"/>
  <c r="K65" i="13"/>
  <c r="K68" i="13"/>
  <c r="K75" i="13"/>
  <c r="H46" i="14"/>
  <c r="G66" i="13"/>
  <c r="G65" i="13"/>
  <c r="C66" i="13"/>
  <c r="C65" i="13"/>
  <c r="S55" i="13"/>
  <c r="S54" i="13"/>
  <c r="S57" i="13"/>
  <c r="O55" i="13"/>
  <c r="O54" i="13"/>
  <c r="K55" i="13"/>
  <c r="K54" i="13"/>
  <c r="G55" i="13"/>
  <c r="G54" i="13"/>
  <c r="C55" i="13"/>
  <c r="C54" i="13"/>
  <c r="S50" i="13"/>
  <c r="S49" i="13"/>
  <c r="O50" i="13"/>
  <c r="O49" i="13"/>
  <c r="K50" i="13"/>
  <c r="K49" i="13"/>
  <c r="K52" i="13"/>
  <c r="K59" i="13"/>
  <c r="H13" i="14"/>
  <c r="G50" i="13"/>
  <c r="G49" i="13"/>
  <c r="C49" i="13"/>
  <c r="C52" i="13"/>
  <c r="C59" i="13"/>
  <c r="F13" i="14"/>
  <c r="S40" i="13"/>
  <c r="S39" i="13"/>
  <c r="O40" i="13"/>
  <c r="O39" i="13"/>
  <c r="O42" i="13"/>
  <c r="K40" i="13"/>
  <c r="K42" i="13"/>
  <c r="K39" i="13"/>
  <c r="G40" i="13"/>
  <c r="G39" i="13"/>
  <c r="C40" i="13"/>
  <c r="C39" i="13"/>
  <c r="C42" i="13"/>
  <c r="S35" i="13"/>
  <c r="S34" i="13"/>
  <c r="S37" i="13"/>
  <c r="S44" i="13"/>
  <c r="O35" i="13"/>
  <c r="O34" i="13"/>
  <c r="K35" i="13"/>
  <c r="K34" i="13"/>
  <c r="K37" i="13"/>
  <c r="G35" i="13"/>
  <c r="G34" i="13"/>
  <c r="C35" i="13"/>
  <c r="C34" i="13"/>
  <c r="S24" i="13"/>
  <c r="S23" i="13"/>
  <c r="O24" i="13"/>
  <c r="O23" i="13"/>
  <c r="O26" i="13"/>
  <c r="O28" i="13"/>
  <c r="I13" i="8"/>
  <c r="K24" i="13"/>
  <c r="K23" i="13"/>
  <c r="K26" i="13"/>
  <c r="G24" i="13"/>
  <c r="G23" i="13"/>
  <c r="C24" i="13"/>
  <c r="C23" i="13"/>
  <c r="S19" i="13"/>
  <c r="S18" i="13"/>
  <c r="S21" i="13"/>
  <c r="S28" i="13"/>
  <c r="O19" i="13"/>
  <c r="O18" i="13"/>
  <c r="K19" i="13"/>
  <c r="K18" i="13"/>
  <c r="K21" i="13"/>
  <c r="K28" i="13"/>
  <c r="H13" i="8"/>
  <c r="G19" i="13"/>
  <c r="G18" i="13"/>
  <c r="C19" i="13"/>
  <c r="C18" i="13"/>
  <c r="S9" i="13"/>
  <c r="S8" i="13"/>
  <c r="O9" i="13"/>
  <c r="O8" i="13"/>
  <c r="K9" i="13"/>
  <c r="K8" i="13"/>
  <c r="G9" i="13"/>
  <c r="G8" i="13"/>
  <c r="C9" i="13"/>
  <c r="C8" i="13"/>
  <c r="C11" i="13"/>
  <c r="C13" i="13"/>
  <c r="F13" i="5"/>
  <c r="S4" i="13"/>
  <c r="S3" i="13"/>
  <c r="S6" i="13"/>
  <c r="S13" i="13"/>
  <c r="O4" i="13"/>
  <c r="O3" i="13"/>
  <c r="K4" i="13"/>
  <c r="K3" i="13"/>
  <c r="G4" i="13"/>
  <c r="G3" i="13"/>
  <c r="C4" i="13"/>
  <c r="C3" i="13"/>
  <c r="S134" i="13"/>
  <c r="O134" i="13"/>
  <c r="K134" i="13"/>
  <c r="G134" i="13"/>
  <c r="C134" i="13"/>
  <c r="C135" i="13"/>
  <c r="S118" i="13"/>
  <c r="O118" i="13"/>
  <c r="O119" i="13"/>
  <c r="K118" i="13"/>
  <c r="G118" i="13"/>
  <c r="C118" i="13"/>
  <c r="S103" i="13"/>
  <c r="O103" i="13"/>
  <c r="K103" i="13"/>
  <c r="G103" i="13"/>
  <c r="C103" i="13"/>
  <c r="S87" i="13"/>
  <c r="O87" i="13"/>
  <c r="O88" i="13"/>
  <c r="K87" i="13"/>
  <c r="G87" i="13"/>
  <c r="G88" i="13"/>
  <c r="C87" i="13"/>
  <c r="S72" i="13"/>
  <c r="O72" i="13"/>
  <c r="K72" i="13"/>
  <c r="G72" i="13"/>
  <c r="C72" i="13"/>
  <c r="S56" i="13"/>
  <c r="O56" i="13"/>
  <c r="K56" i="13"/>
  <c r="G56" i="13"/>
  <c r="C56" i="13"/>
  <c r="S41" i="13"/>
  <c r="O41" i="13"/>
  <c r="K41" i="13"/>
  <c r="G41" i="13"/>
  <c r="C41" i="13"/>
  <c r="S25" i="13"/>
  <c r="O25" i="13"/>
  <c r="K25" i="13"/>
  <c r="G25" i="13"/>
  <c r="G26" i="13"/>
  <c r="C25" i="13"/>
  <c r="S10" i="13"/>
  <c r="O10" i="13"/>
  <c r="K10" i="13"/>
  <c r="G10" i="13"/>
  <c r="C10" i="13"/>
  <c r="S129" i="13"/>
  <c r="O129" i="13"/>
  <c r="O130" i="13"/>
  <c r="K129" i="13"/>
  <c r="G129" i="13"/>
  <c r="C129" i="13"/>
  <c r="S113" i="13"/>
  <c r="S114" i="13"/>
  <c r="S121" i="13"/>
  <c r="O113" i="13"/>
  <c r="K113" i="13"/>
  <c r="G113" i="13"/>
  <c r="C113" i="13"/>
  <c r="S98" i="13"/>
  <c r="S99" i="13"/>
  <c r="S106" i="13"/>
  <c r="O98" i="13"/>
  <c r="K98" i="13"/>
  <c r="G98" i="13"/>
  <c r="C98" i="13"/>
  <c r="S82" i="13"/>
  <c r="S83" i="13"/>
  <c r="O82" i="13"/>
  <c r="K82" i="13"/>
  <c r="G82" i="13"/>
  <c r="C82" i="13"/>
  <c r="S67" i="13"/>
  <c r="S68" i="13"/>
  <c r="S75" i="13"/>
  <c r="O67" i="13"/>
  <c r="K67" i="13"/>
  <c r="G67" i="13"/>
  <c r="C67" i="13"/>
  <c r="C68" i="13"/>
  <c r="C75" i="13"/>
  <c r="F46" i="14"/>
  <c r="S51" i="13"/>
  <c r="O51" i="13"/>
  <c r="K51" i="13"/>
  <c r="G51" i="13"/>
  <c r="C51" i="13"/>
  <c r="S36" i="13"/>
  <c r="O36" i="13"/>
  <c r="K36" i="13"/>
  <c r="G36" i="13"/>
  <c r="C36" i="13"/>
  <c r="S20" i="13"/>
  <c r="O20" i="13"/>
  <c r="K20" i="13"/>
  <c r="G20" i="13"/>
  <c r="G21" i="13"/>
  <c r="G28" i="13"/>
  <c r="G13" i="8"/>
  <c r="C20" i="13"/>
  <c r="S5" i="13"/>
  <c r="O5" i="13"/>
  <c r="K5" i="13"/>
  <c r="G5" i="13"/>
  <c r="C5" i="13"/>
  <c r="M37" i="5"/>
  <c r="O11" i="13"/>
  <c r="H1" i="28"/>
  <c r="N1" i="28"/>
  <c r="H1" i="29"/>
  <c r="N1" i="29"/>
  <c r="K19" i="28"/>
  <c r="O114" i="13"/>
  <c r="K17" i="28"/>
  <c r="K28" i="28"/>
  <c r="K14" i="28"/>
  <c r="K15" i="28"/>
  <c r="K16" i="28"/>
  <c r="K18" i="28"/>
  <c r="K20" i="28"/>
  <c r="K21" i="28"/>
  <c r="K19" i="14"/>
  <c r="K28" i="14"/>
  <c r="K14" i="14"/>
  <c r="K15" i="14"/>
  <c r="K16" i="14"/>
  <c r="K17" i="14"/>
  <c r="K18" i="14"/>
  <c r="K20" i="14"/>
  <c r="K21" i="14"/>
  <c r="K51" i="8"/>
  <c r="K61" i="8"/>
  <c r="K47" i="8"/>
  <c r="K48" i="8"/>
  <c r="K49" i="8"/>
  <c r="K50" i="8"/>
  <c r="K52" i="8"/>
  <c r="K53" i="8"/>
  <c r="K54" i="8"/>
  <c r="K17" i="8"/>
  <c r="K28" i="8"/>
  <c r="K14" i="8"/>
  <c r="K15" i="8"/>
  <c r="K16" i="8"/>
  <c r="K18" i="8"/>
  <c r="K19" i="8"/>
  <c r="K20" i="8"/>
  <c r="K21" i="8"/>
  <c r="K50" i="14"/>
  <c r="K61" i="14"/>
  <c r="K47" i="14"/>
  <c r="K48" i="14"/>
  <c r="K49" i="14"/>
  <c r="K51" i="14"/>
  <c r="K52" i="14"/>
  <c r="K53" i="14"/>
  <c r="K54" i="14"/>
  <c r="K48" i="28"/>
  <c r="K61" i="28"/>
  <c r="K47" i="28"/>
  <c r="K49" i="28"/>
  <c r="K50" i="28"/>
  <c r="K51" i="28"/>
  <c r="K52" i="28"/>
  <c r="K53" i="28"/>
  <c r="K54" i="28"/>
  <c r="K51" i="29"/>
  <c r="K61" i="29"/>
  <c r="K47" i="29"/>
  <c r="K48" i="29"/>
  <c r="K49" i="29"/>
  <c r="K50" i="29"/>
  <c r="K52" i="29"/>
  <c r="K53" i="29"/>
  <c r="K54" i="29"/>
  <c r="K17" i="29"/>
  <c r="K28" i="29"/>
  <c r="K14" i="29"/>
  <c r="K15" i="29"/>
  <c r="K16" i="29"/>
  <c r="K18" i="29"/>
  <c r="K19" i="29"/>
  <c r="K20" i="29"/>
  <c r="K21" i="29"/>
  <c r="K14" i="5"/>
  <c r="K15" i="5"/>
  <c r="K16" i="5"/>
  <c r="K17" i="5"/>
  <c r="K18" i="5"/>
  <c r="K19" i="5"/>
  <c r="K20" i="5"/>
  <c r="K21" i="5"/>
  <c r="K28" i="5"/>
  <c r="M43" i="5"/>
  <c r="M45" i="5"/>
  <c r="L1" i="29"/>
  <c r="H2" i="29"/>
  <c r="L2" i="29"/>
  <c r="H3" i="29"/>
  <c r="L3" i="29"/>
  <c r="M14" i="29"/>
  <c r="M15" i="29"/>
  <c r="M16" i="29"/>
  <c r="M17" i="29"/>
  <c r="M18" i="29"/>
  <c r="M19" i="29"/>
  <c r="M20" i="29"/>
  <c r="M21" i="29"/>
  <c r="L28" i="29"/>
  <c r="H34" i="29"/>
  <c r="L34" i="29"/>
  <c r="H35" i="29"/>
  <c r="L35" i="29"/>
  <c r="H36" i="29"/>
  <c r="L36" i="29"/>
  <c r="M47" i="29"/>
  <c r="M48" i="29"/>
  <c r="M49" i="29"/>
  <c r="M50" i="29"/>
  <c r="M51" i="29"/>
  <c r="M52" i="29"/>
  <c r="M53" i="29"/>
  <c r="M54" i="29"/>
  <c r="I61" i="29"/>
  <c r="L61" i="29"/>
  <c r="L1" i="28"/>
  <c r="H2" i="28"/>
  <c r="L2" i="28"/>
  <c r="H3" i="28"/>
  <c r="L3" i="28"/>
  <c r="M14" i="28"/>
  <c r="M15" i="28"/>
  <c r="M16" i="28"/>
  <c r="M17" i="28"/>
  <c r="M18" i="28"/>
  <c r="M19" i="28"/>
  <c r="M20" i="28"/>
  <c r="M21" i="28"/>
  <c r="L28" i="28"/>
  <c r="H34" i="28"/>
  <c r="L34" i="28"/>
  <c r="H35" i="28"/>
  <c r="L35" i="28"/>
  <c r="H36" i="28"/>
  <c r="L36" i="28"/>
  <c r="M47" i="28"/>
  <c r="M48" i="28"/>
  <c r="M49" i="28"/>
  <c r="M50" i="28"/>
  <c r="M51" i="28"/>
  <c r="M52" i="28"/>
  <c r="M53" i="28"/>
  <c r="M54" i="28"/>
  <c r="I61" i="28"/>
  <c r="L61" i="28"/>
  <c r="I55" i="5"/>
  <c r="M12" i="19"/>
  <c r="M60" i="19"/>
  <c r="M15" i="19"/>
  <c r="M10" i="19"/>
  <c r="M11" i="19"/>
  <c r="M13" i="19"/>
  <c r="M14" i="19"/>
  <c r="M16" i="19"/>
  <c r="M17" i="19"/>
  <c r="M18" i="19"/>
  <c r="M19" i="19"/>
  <c r="M20" i="19"/>
  <c r="M21" i="19"/>
  <c r="M22" i="19"/>
  <c r="M23" i="19"/>
  <c r="M24" i="19"/>
  <c r="M25" i="19"/>
  <c r="M26" i="19"/>
  <c r="M27" i="19"/>
  <c r="M28" i="19"/>
  <c r="M29" i="19"/>
  <c r="M30" i="19"/>
  <c r="M31" i="19"/>
  <c r="M32" i="19"/>
  <c r="M33" i="19"/>
  <c r="M34" i="19"/>
  <c r="M35" i="19"/>
  <c r="M36" i="19"/>
  <c r="M37" i="19"/>
  <c r="M38" i="19"/>
  <c r="M39" i="19"/>
  <c r="M40" i="19"/>
  <c r="M41" i="19"/>
  <c r="M42" i="19"/>
  <c r="M43" i="19"/>
  <c r="M44" i="19"/>
  <c r="M45" i="19"/>
  <c r="M46" i="19"/>
  <c r="M47" i="19"/>
  <c r="M48" i="19"/>
  <c r="M49" i="19"/>
  <c r="M50" i="19"/>
  <c r="M51" i="19"/>
  <c r="M52" i="19"/>
  <c r="M53" i="19"/>
  <c r="M54" i="19"/>
  <c r="M55" i="19"/>
  <c r="M56" i="19"/>
  <c r="M57" i="19"/>
  <c r="M58" i="19"/>
  <c r="M59" i="19"/>
  <c r="L3" i="20"/>
  <c r="H3" i="20"/>
  <c r="L2" i="20"/>
  <c r="H2" i="20"/>
  <c r="L1" i="20"/>
  <c r="H1" i="20"/>
  <c r="L3" i="19"/>
  <c r="H3" i="19"/>
  <c r="L2" i="19"/>
  <c r="H2" i="19"/>
  <c r="L1" i="19"/>
  <c r="H1" i="19"/>
  <c r="I26" i="20"/>
  <c r="L28" i="8"/>
  <c r="L61" i="8"/>
  <c r="L28" i="14"/>
  <c r="M14" i="5"/>
  <c r="M15" i="5"/>
  <c r="M16" i="5"/>
  <c r="M17" i="5"/>
  <c r="M18" i="5"/>
  <c r="M19" i="5"/>
  <c r="M20" i="5"/>
  <c r="M21" i="5"/>
  <c r="O24" i="5"/>
  <c r="P24" i="5"/>
  <c r="L28" i="5"/>
  <c r="M36" i="5"/>
  <c r="M38" i="5"/>
  <c r="M39" i="5"/>
  <c r="M40" i="5"/>
  <c r="M41" i="5"/>
  <c r="L61" i="14"/>
  <c r="C70" i="15"/>
  <c r="C54" i="15"/>
  <c r="C57" i="15"/>
  <c r="C39" i="15"/>
  <c r="C23" i="15"/>
  <c r="C26" i="15"/>
  <c r="C8" i="15"/>
  <c r="S65" i="15"/>
  <c r="S66" i="15"/>
  <c r="S67" i="15"/>
  <c r="S70" i="15"/>
  <c r="S73" i="15"/>
  <c r="S71" i="15"/>
  <c r="S72" i="15"/>
  <c r="O65" i="15"/>
  <c r="O68" i="15"/>
  <c r="O66" i="15"/>
  <c r="O67" i="15"/>
  <c r="O70" i="15"/>
  <c r="O71" i="15"/>
  <c r="O72" i="15"/>
  <c r="O73" i="15"/>
  <c r="K65" i="15"/>
  <c r="K66" i="15"/>
  <c r="K67" i="15"/>
  <c r="K70" i="15"/>
  <c r="K73" i="15"/>
  <c r="K71" i="15"/>
  <c r="K72" i="15"/>
  <c r="G65" i="15"/>
  <c r="G66" i="15"/>
  <c r="G67" i="15"/>
  <c r="G70" i="15"/>
  <c r="G71" i="15"/>
  <c r="G73" i="15"/>
  <c r="G72" i="15"/>
  <c r="C65" i="15"/>
  <c r="C66" i="15"/>
  <c r="C67" i="15"/>
  <c r="C71" i="15"/>
  <c r="C73" i="15"/>
  <c r="C72" i="15"/>
  <c r="S49" i="15"/>
  <c r="S50" i="15"/>
  <c r="S51" i="15"/>
  <c r="S54" i="15"/>
  <c r="S57" i="15"/>
  <c r="S55" i="15"/>
  <c r="S56" i="15"/>
  <c r="O49" i="15"/>
  <c r="O50" i="15"/>
  <c r="O51" i="15"/>
  <c r="O52" i="15"/>
  <c r="O59" i="15"/>
  <c r="O54" i="15"/>
  <c r="O57" i="15"/>
  <c r="O55" i="15"/>
  <c r="O56" i="15"/>
  <c r="K49" i="15"/>
  <c r="K52" i="15"/>
  <c r="K59" i="15"/>
  <c r="K50" i="15"/>
  <c r="K51" i="15"/>
  <c r="K54" i="15"/>
  <c r="K57" i="15"/>
  <c r="K55" i="15"/>
  <c r="K56" i="15"/>
  <c r="G49" i="15"/>
  <c r="G52" i="15"/>
  <c r="G50" i="15"/>
  <c r="G51" i="15"/>
  <c r="G54" i="15"/>
  <c r="G57" i="15"/>
  <c r="G55" i="15"/>
  <c r="G56" i="15"/>
  <c r="C49" i="15"/>
  <c r="C52" i="15"/>
  <c r="C59" i="15"/>
  <c r="C50" i="15"/>
  <c r="C51" i="15"/>
  <c r="C55" i="15"/>
  <c r="C56" i="15"/>
  <c r="S34" i="15"/>
  <c r="S37" i="15"/>
  <c r="S35" i="15"/>
  <c r="S36" i="15"/>
  <c r="S39" i="15"/>
  <c r="S42" i="15"/>
  <c r="S40" i="15"/>
  <c r="S41" i="15"/>
  <c r="O34" i="15"/>
  <c r="O37" i="15"/>
  <c r="O44" i="15"/>
  <c r="O35" i="15"/>
  <c r="O36" i="15"/>
  <c r="O39" i="15"/>
  <c r="O42" i="15"/>
  <c r="O40" i="15"/>
  <c r="O41" i="15"/>
  <c r="K34" i="15"/>
  <c r="K37" i="15"/>
  <c r="K35" i="15"/>
  <c r="K36" i="15"/>
  <c r="K39" i="15"/>
  <c r="K40" i="15"/>
  <c r="K42" i="15"/>
  <c r="K41" i="15"/>
  <c r="G34" i="15"/>
  <c r="G35" i="15"/>
  <c r="G36" i="15"/>
  <c r="G39" i="15"/>
  <c r="G42" i="15"/>
  <c r="G40" i="15"/>
  <c r="G41" i="15"/>
  <c r="C34" i="15"/>
  <c r="C37" i="15"/>
  <c r="C44" i="15"/>
  <c r="C35" i="15"/>
  <c r="C36" i="15"/>
  <c r="C40" i="15"/>
  <c r="C41" i="15"/>
  <c r="C42" i="15"/>
  <c r="S18" i="15"/>
  <c r="S21" i="15"/>
  <c r="S19" i="15"/>
  <c r="S20" i="15"/>
  <c r="S23" i="15"/>
  <c r="S26" i="15"/>
  <c r="S24" i="15"/>
  <c r="S25" i="15"/>
  <c r="O18" i="15"/>
  <c r="O21" i="15"/>
  <c r="O28" i="15"/>
  <c r="O19" i="15"/>
  <c r="O20" i="15"/>
  <c r="O23" i="15"/>
  <c r="O26" i="15"/>
  <c r="O24" i="15"/>
  <c r="O25" i="15"/>
  <c r="K18" i="15"/>
  <c r="K21" i="15"/>
  <c r="K28" i="15"/>
  <c r="K19" i="15"/>
  <c r="K20" i="15"/>
  <c r="K23" i="15"/>
  <c r="K24" i="15"/>
  <c r="K25" i="15"/>
  <c r="G18" i="15"/>
  <c r="G19" i="15"/>
  <c r="G20" i="15"/>
  <c r="G21" i="15"/>
  <c r="G28" i="15"/>
  <c r="G23" i="15"/>
  <c r="G24" i="15"/>
  <c r="G26" i="15"/>
  <c r="G25" i="15"/>
  <c r="C18" i="15"/>
  <c r="C19" i="15"/>
  <c r="C21" i="15"/>
  <c r="C28" i="15"/>
  <c r="C20" i="15"/>
  <c r="C24" i="15"/>
  <c r="C25" i="15"/>
  <c r="C3" i="15"/>
  <c r="C6" i="15"/>
  <c r="C4" i="15"/>
  <c r="C5" i="15"/>
  <c r="S3" i="15"/>
  <c r="S6" i="15"/>
  <c r="S4" i="15"/>
  <c r="S5" i="15"/>
  <c r="S8" i="15"/>
  <c r="S11" i="15"/>
  <c r="S9" i="15"/>
  <c r="S10" i="15"/>
  <c r="O3" i="15"/>
  <c r="O4" i="15"/>
  <c r="O5" i="15"/>
  <c r="O8" i="15"/>
  <c r="O9" i="15"/>
  <c r="O11" i="15"/>
  <c r="O10" i="15"/>
  <c r="K3" i="15"/>
  <c r="K6" i="15"/>
  <c r="K4" i="15"/>
  <c r="K5" i="15"/>
  <c r="K8" i="15"/>
  <c r="K9" i="15"/>
  <c r="K11" i="15"/>
  <c r="K13" i="15"/>
  <c r="K10" i="15"/>
  <c r="G3" i="15"/>
  <c r="G4" i="15"/>
  <c r="G5" i="15"/>
  <c r="G8" i="15"/>
  <c r="G11" i="15"/>
  <c r="G13" i="15"/>
  <c r="G9" i="15"/>
  <c r="G10" i="15"/>
  <c r="C9" i="15"/>
  <c r="C11" i="15"/>
  <c r="C10" i="15"/>
  <c r="M47" i="8"/>
  <c r="M48" i="8"/>
  <c r="M49" i="8"/>
  <c r="M50" i="8"/>
  <c r="M51" i="8"/>
  <c r="M52" i="8"/>
  <c r="M53" i="8"/>
  <c r="M54" i="8"/>
  <c r="M14" i="8"/>
  <c r="M15" i="8"/>
  <c r="M16" i="8"/>
  <c r="M17" i="8"/>
  <c r="M18" i="8"/>
  <c r="M19" i="8"/>
  <c r="M20" i="8"/>
  <c r="M21" i="8"/>
  <c r="L3" i="8"/>
  <c r="L2" i="8"/>
  <c r="L1" i="8"/>
  <c r="H3" i="8"/>
  <c r="H2" i="8"/>
  <c r="H1" i="8"/>
  <c r="N1" i="8"/>
  <c r="L36" i="8"/>
  <c r="L35" i="8"/>
  <c r="H36" i="8"/>
  <c r="H35" i="8"/>
  <c r="H34" i="8"/>
  <c r="I61" i="8"/>
  <c r="M14" i="14"/>
  <c r="M15" i="14"/>
  <c r="M16" i="14"/>
  <c r="M17" i="14"/>
  <c r="M18" i="14"/>
  <c r="M19" i="14"/>
  <c r="M20" i="14"/>
  <c r="M21" i="14"/>
  <c r="I61" i="14"/>
  <c r="M54" i="14"/>
  <c r="M53" i="14"/>
  <c r="M52" i="14"/>
  <c r="M51" i="14"/>
  <c r="M50" i="14"/>
  <c r="M49" i="14"/>
  <c r="M48" i="14"/>
  <c r="M47" i="14"/>
  <c r="I28" i="14"/>
  <c r="L36" i="14"/>
  <c r="L35" i="14"/>
  <c r="L34" i="14"/>
  <c r="H36" i="14"/>
  <c r="H35" i="14"/>
  <c r="H34" i="14"/>
  <c r="L3" i="14"/>
  <c r="L2" i="14"/>
  <c r="L1" i="14"/>
  <c r="H3" i="14"/>
  <c r="H2" i="14"/>
  <c r="H1" i="14"/>
  <c r="N1" i="14"/>
  <c r="O73" i="13"/>
  <c r="S52" i="13"/>
  <c r="S59" i="13"/>
  <c r="O52" i="13"/>
  <c r="O59" i="13"/>
  <c r="I13" i="14"/>
  <c r="S130" i="13"/>
  <c r="S137" i="13"/>
  <c r="K135" i="13"/>
  <c r="G130" i="13"/>
  <c r="G137" i="13"/>
  <c r="G46" i="29"/>
  <c r="K119" i="13"/>
  <c r="K121" i="13"/>
  <c r="H13" i="29"/>
  <c r="G119" i="13"/>
  <c r="C83" i="13"/>
  <c r="S73" i="13"/>
  <c r="C73" i="13"/>
  <c r="K57" i="13"/>
  <c r="G52" i="13"/>
  <c r="G37" i="13"/>
  <c r="S26" i="13"/>
  <c r="C26" i="13"/>
  <c r="C28" i="13"/>
  <c r="F13" i="8"/>
  <c r="S11" i="13"/>
  <c r="K6" i="13"/>
  <c r="G6" i="13"/>
  <c r="K104" i="13"/>
  <c r="G57" i="13"/>
  <c r="C6" i="13"/>
  <c r="O6" i="15"/>
  <c r="O13" i="15"/>
  <c r="G68" i="15"/>
  <c r="G75" i="15"/>
  <c r="G68" i="13"/>
  <c r="K114" i="13"/>
  <c r="C57" i="13"/>
  <c r="C37" i="13"/>
  <c r="C44" i="13"/>
  <c r="F46" i="8"/>
  <c r="O99" i="13"/>
  <c r="S135" i="13"/>
  <c r="G59" i="13"/>
  <c r="G13" i="14"/>
  <c r="O57" i="13"/>
  <c r="C114" i="13"/>
  <c r="O121" i="13"/>
  <c r="I13" i="29"/>
  <c r="K11" i="13"/>
  <c r="K13" i="13"/>
  <c r="H13" i="5"/>
  <c r="G42" i="13"/>
  <c r="G44" i="13"/>
  <c r="G46" i="8"/>
  <c r="K73" i="13"/>
  <c r="G90" i="13"/>
  <c r="G13" i="28"/>
  <c r="O83" i="13"/>
  <c r="O90" i="13"/>
  <c r="I13" i="28"/>
  <c r="G99" i="13"/>
  <c r="C104" i="13"/>
  <c r="S104" i="13"/>
  <c r="G114" i="13"/>
  <c r="G121" i="13"/>
  <c r="G13" i="29"/>
  <c r="G6" i="15"/>
  <c r="K26" i="15"/>
  <c r="G37" i="15"/>
  <c r="G44" i="15"/>
  <c r="K68" i="15"/>
  <c r="K75" i="15"/>
  <c r="S68" i="15"/>
  <c r="S75" i="15"/>
  <c r="O6" i="13"/>
  <c r="O13" i="13"/>
  <c r="I13" i="5"/>
  <c r="O21" i="13"/>
  <c r="O37" i="13"/>
  <c r="S42" i="13"/>
  <c r="C68" i="15"/>
  <c r="C75" i="15"/>
  <c r="S52" i="15"/>
  <c r="G11" i="13"/>
  <c r="G13" i="13"/>
  <c r="G13" i="5"/>
  <c r="C21" i="13"/>
  <c r="U13" i="13"/>
  <c r="J13" i="5"/>
  <c r="U121" i="13"/>
  <c r="J13" i="29"/>
  <c r="K13" i="29"/>
  <c r="O44" i="13"/>
  <c r="I46" i="8"/>
  <c r="S28" i="15"/>
  <c r="U28" i="15"/>
  <c r="G59" i="15"/>
  <c r="M13" i="5"/>
  <c r="K13" i="5"/>
  <c r="U75" i="13"/>
  <c r="J46" i="14"/>
  <c r="O106" i="13"/>
  <c r="I46" i="28"/>
  <c r="M46" i="28"/>
  <c r="C13" i="15"/>
  <c r="K44" i="15"/>
  <c r="O75" i="15"/>
  <c r="U106" i="13"/>
  <c r="J46" i="28"/>
  <c r="K46" i="28"/>
  <c r="U28" i="13"/>
  <c r="J13" i="8"/>
  <c r="K13" i="8"/>
  <c r="K44" i="13"/>
  <c r="H46" i="8"/>
  <c r="U44" i="13"/>
  <c r="J46" i="8"/>
  <c r="J46" i="29"/>
  <c r="K46" i="14"/>
  <c r="M46" i="14"/>
  <c r="U75" i="15"/>
  <c r="S59" i="15"/>
  <c r="U59" i="15"/>
  <c r="O137" i="13"/>
  <c r="I46" i="29"/>
  <c r="M46" i="29"/>
  <c r="M46" i="8"/>
  <c r="K46" i="8"/>
  <c r="J13" i="14"/>
  <c r="K13" i="14"/>
  <c r="U59" i="13"/>
  <c r="S13" i="15"/>
  <c r="U13" i="15"/>
  <c r="S44" i="15"/>
  <c r="U44" i="15"/>
  <c r="U90" i="13"/>
  <c r="J13" i="28"/>
  <c r="M13" i="28"/>
  <c r="M13" i="29"/>
  <c r="M13" i="14"/>
  <c r="K13" i="28"/>
  <c r="K46" i="29"/>
  <c r="U137" i="13"/>
  <c r="M13" i="8"/>
  <c r="J61" i="29"/>
  <c r="M65" i="29"/>
  <c r="J61" i="14"/>
  <c r="J28" i="5"/>
  <c r="M28" i="5"/>
  <c r="M65" i="14"/>
  <c r="M61" i="14"/>
  <c r="M65" i="8"/>
  <c r="M42" i="5"/>
  <c r="M47" i="5"/>
</calcChain>
</file>

<file path=xl/comments1.xml><?xml version="1.0" encoding="utf-8"?>
<comments xmlns="http://schemas.openxmlformats.org/spreadsheetml/2006/main">
  <authors>
    <author>Jennifer Sell</author>
  </authors>
  <commentList>
    <comment ref="M46" authorId="0" shapeId="0">
      <text>
        <r>
          <rPr>
            <b/>
            <u/>
            <sz val="10"/>
            <color indexed="12"/>
            <rFont val="Tahoma"/>
            <family val="2"/>
          </rPr>
          <t>Instructions:</t>
        </r>
        <r>
          <rPr>
            <b/>
            <sz val="10"/>
            <color indexed="81"/>
            <rFont val="Tahoma"/>
            <family val="2"/>
          </rPr>
          <t xml:space="preserve">  
Enter total amount of expenses charged that is not to be reimbursed to the employee.  
</t>
        </r>
        <r>
          <rPr>
            <b/>
            <u/>
            <sz val="10"/>
            <color indexed="12"/>
            <rFont val="Tahoma"/>
            <family val="2"/>
          </rPr>
          <t xml:space="preserve">Example 1 of 2: </t>
        </r>
        <r>
          <rPr>
            <b/>
            <sz val="10"/>
            <color indexed="81"/>
            <rFont val="Tahoma"/>
            <family val="2"/>
          </rPr>
          <t xml:space="preserve">
If you took a trip and spent/charged more than your department agreed to pay, you would enter the difference here that is NOT to be reimbursed to you.
</t>
        </r>
        <r>
          <rPr>
            <b/>
            <u/>
            <sz val="10"/>
            <color indexed="12"/>
            <rFont val="Tahoma"/>
            <family val="2"/>
          </rPr>
          <t>Example 2 of 2:</t>
        </r>
        <r>
          <rPr>
            <b/>
            <sz val="10"/>
            <color indexed="81"/>
            <rFont val="Tahoma"/>
            <family val="2"/>
          </rPr>
          <t xml:space="preserve">
If you spent/charged more than your meal per diem allows, you would enter the difference here that is NOT to be reimbursed to you.</t>
        </r>
        <r>
          <rPr>
            <sz val="10"/>
            <color indexed="81"/>
            <rFont val="Tahoma"/>
            <family val="2"/>
          </rPr>
          <t xml:space="preserve">
</t>
        </r>
      </text>
    </comment>
  </commentList>
</comments>
</file>

<file path=xl/sharedStrings.xml><?xml version="1.0" encoding="utf-8"?>
<sst xmlns="http://schemas.openxmlformats.org/spreadsheetml/2006/main" count="1831" uniqueCount="176">
  <si>
    <t>Employee</t>
  </si>
  <si>
    <t>Office Add.</t>
  </si>
  <si>
    <t>Phone #</t>
  </si>
  <si>
    <t>Dept Name</t>
  </si>
  <si>
    <t>A</t>
  </si>
  <si>
    <t>Date</t>
  </si>
  <si>
    <t>Time of Departure</t>
  </si>
  <si>
    <t>Total</t>
  </si>
  <si>
    <t>Time of Return</t>
  </si>
  <si>
    <t>B</t>
  </si>
  <si>
    <t>C</t>
  </si>
  <si>
    <t>DATE</t>
  </si>
  <si>
    <t>D</t>
  </si>
  <si>
    <t>AMOUNT</t>
  </si>
  <si>
    <t>TOTAL</t>
  </si>
  <si>
    <t>* RECEIPTS TO BE ATTACHED</t>
  </si>
  <si>
    <t>G/L</t>
  </si>
  <si>
    <t>DAILY TRAVEL EXPENSES</t>
  </si>
  <si>
    <t>EXPENDITURES</t>
  </si>
  <si>
    <t>COMMENTS</t>
  </si>
  <si>
    <t>Officially working out of home:</t>
  </si>
  <si>
    <t>APPROVAL</t>
  </si>
  <si>
    <t>E</t>
  </si>
  <si>
    <t>FINANCIAL</t>
  </si>
  <si>
    <t>CONTACT</t>
  </si>
  <si>
    <t>F</t>
  </si>
  <si>
    <t>G</t>
  </si>
  <si>
    <t>H Total Expenses</t>
  </si>
  <si>
    <t>DESCRIPTION (50 Characters Per Line)</t>
  </si>
  <si>
    <t>INT ORDER</t>
  </si>
  <si>
    <t>Description</t>
  </si>
  <si>
    <t>** IT IS RECOMMENDED THAT SIGNATURES ARE IN BLUE INK</t>
  </si>
  <si>
    <t>EMPLOYEE'S SIGNATURE (REQUIRED)**</t>
  </si>
  <si>
    <t>ADDITIONAL SIGNATURE (IF APPLICABLE)**</t>
  </si>
  <si>
    <t xml:space="preserve"> </t>
  </si>
  <si>
    <t>B - Normal</t>
  </si>
  <si>
    <t>L - Normal</t>
  </si>
  <si>
    <t>D - Normal</t>
  </si>
  <si>
    <t>B - H/C</t>
  </si>
  <si>
    <t>L - H/C</t>
  </si>
  <si>
    <t>D - H/C</t>
  </si>
  <si>
    <t>Day1, Meal Breakdown</t>
  </si>
  <si>
    <t>Day1, Meals SubTotal</t>
  </si>
  <si>
    <t>Day1, H/C SubTotal</t>
  </si>
  <si>
    <t>Day1, Grand Total</t>
  </si>
  <si>
    <t>Day2, Meal Breakdown</t>
  </si>
  <si>
    <t>Day3, Meal Breakdown</t>
  </si>
  <si>
    <t>Day4, Meal Breakdown</t>
  </si>
  <si>
    <t>Day5, Meal Breakdown</t>
  </si>
  <si>
    <t>Day2, Meals SubTotal</t>
  </si>
  <si>
    <t>Day2, H/C SubTotal</t>
  </si>
  <si>
    <t>Day3, Meals SubTotal</t>
  </si>
  <si>
    <t>Day3, H/C SubTotal</t>
  </si>
  <si>
    <t>Day4, Meals SubTotal</t>
  </si>
  <si>
    <t>Day4, H/C SubTotal</t>
  </si>
  <si>
    <t>Day5, Meals SubTotal</t>
  </si>
  <si>
    <t>Day5, H/C SubTotal</t>
  </si>
  <si>
    <t>Day2, Grand Total</t>
  </si>
  <si>
    <t>Day3, Grand Total</t>
  </si>
  <si>
    <t>Day4, Grand Total</t>
  </si>
  <si>
    <t>Day5, Grand Total</t>
  </si>
  <si>
    <t>Combined Meals Grand Total</t>
  </si>
  <si>
    <t>Sum of Expenses</t>
  </si>
  <si>
    <t>TRANSPORT</t>
  </si>
  <si>
    <t>Narrative:  Describe the general business purpose of your expenses.  If expenses are related to a trip, also include destination and names of others on trip.</t>
  </si>
  <si>
    <t>Central Michigan University's Business Card</t>
  </si>
  <si>
    <t xml:space="preserve"> Lodging*</t>
  </si>
  <si>
    <t xml:space="preserve"> Lodging Tips</t>
  </si>
  <si>
    <t xml:space="preserve"> Taxi, Bus*</t>
  </si>
  <si>
    <t xml:space="preserve"> Parking, Tolls*</t>
  </si>
  <si>
    <t xml:space="preserve"> Rental Car Expense*</t>
  </si>
  <si>
    <t xml:space="preserve"> Conference Fees</t>
  </si>
  <si>
    <t xml:space="preserve"> Business Calls (non-personal)</t>
  </si>
  <si>
    <t>Employee Travel Meals subtotaled by day*</t>
  </si>
  <si>
    <t>1.Conference Fees</t>
  </si>
  <si>
    <t>2. Airfare</t>
  </si>
  <si>
    <t>Expense Type</t>
  </si>
  <si>
    <t>EXPENDITURES TO BE IDENTIFIED</t>
  </si>
  <si>
    <t>Vendor</t>
  </si>
  <si>
    <t>S&amp;E over $500</t>
  </si>
  <si>
    <t>BILLING</t>
  </si>
  <si>
    <t>Entertain./ Hosting Attachment</t>
  </si>
  <si>
    <r>
      <t xml:space="preserve">DEPARTMENT ACCOUNTING ALLOCATIONS </t>
    </r>
    <r>
      <rPr>
        <sz val="9"/>
        <color indexed="8"/>
        <rFont val="Arial"/>
        <family val="2"/>
      </rPr>
      <t>(Debit = Department will be charged, Credit = Department Refund Amount)</t>
    </r>
  </si>
  <si>
    <t>Click Here</t>
  </si>
  <si>
    <t>Date of Travel</t>
  </si>
  <si>
    <t>CR=Employee overspent, NO REFUND</t>
  </si>
  <si>
    <t>DB=Employee Reimbursement Due</t>
  </si>
  <si>
    <t xml:space="preserve">    If "Yes", what month was it charged to?</t>
  </si>
  <si>
    <t>Are any charges related to this trip, billed on a prior month ?</t>
  </si>
  <si>
    <t>Statement Amount Charged</t>
  </si>
  <si>
    <t>Note: If above amount is positive, please indicate accounting allocations below otherwise, indicate cost center only.</t>
  </si>
  <si>
    <t>&lt;&lt;Special Allocations will only be made for reimbursements (positive amounts)</t>
  </si>
  <si>
    <t>Sum of Expenses Paid</t>
  </si>
  <si>
    <t>Mode of Transportation</t>
  </si>
  <si>
    <t>Personal Car Mileage</t>
  </si>
  <si>
    <t>Sum of Mileage</t>
  </si>
  <si>
    <r>
      <t xml:space="preserve">Departure </t>
    </r>
    <r>
      <rPr>
        <sz val="9"/>
        <color indexed="8"/>
        <rFont val="Arial"/>
        <family val="2"/>
      </rPr>
      <t>Location</t>
    </r>
  </si>
  <si>
    <r>
      <t xml:space="preserve">Arrival </t>
    </r>
    <r>
      <rPr>
        <sz val="9"/>
        <color indexed="8"/>
        <rFont val="Arial"/>
        <family val="2"/>
      </rPr>
      <t>Location</t>
    </r>
  </si>
  <si>
    <t xml:space="preserve">1. Employee Travel Meals:                                                                                           a. Select meals claimed (B, L, D).                                                                            b.  Select if High Cost City </t>
  </si>
  <si>
    <t xml:space="preserve"> H) Total Additional Expenses</t>
  </si>
  <si>
    <t>Date of Event</t>
  </si>
  <si>
    <t>Name of Event</t>
  </si>
  <si>
    <t>Place, City, State</t>
  </si>
  <si>
    <t>Relationship to CMU</t>
  </si>
  <si>
    <t>K Reimbursement Claim (Taxable meals will be included on paycheck.)</t>
  </si>
  <si>
    <t>NOTE: I AGREE ANY INELIGIBLE EXPENSES WILL BE PAYROLL DEDUCTED</t>
  </si>
  <si>
    <t>Page 1 Meal Math</t>
  </si>
  <si>
    <t>Page 2a Meal Math</t>
  </si>
  <si>
    <t>Page 2b Meal Math</t>
  </si>
  <si>
    <t>Page 3a Meal Math</t>
  </si>
  <si>
    <t>Page 3b Meal Math</t>
  </si>
  <si>
    <t>True / False Results</t>
  </si>
  <si>
    <t>Conference Fees, Page 1</t>
  </si>
  <si>
    <t>Airline, Page 1</t>
  </si>
  <si>
    <t>Conference Fees, Page 2a, b</t>
  </si>
  <si>
    <t>Airline, Page 2a, b</t>
  </si>
  <si>
    <t>Conference Fees, Page 3a, b</t>
  </si>
  <si>
    <t>Airline, Page 3a, b</t>
  </si>
  <si>
    <t>#</t>
  </si>
  <si>
    <t>Business Purpose</t>
  </si>
  <si>
    <t>Central Michigan University</t>
  </si>
  <si>
    <t>Attachment #</t>
  </si>
  <si>
    <t>Entertainment/Hosting Activities</t>
  </si>
  <si>
    <t>Supplemental Attachment</t>
  </si>
  <si>
    <t>Total Expenditures for Event</t>
  </si>
  <si>
    <t>Attendee/Guest</t>
  </si>
  <si>
    <t>Business/Affiliation</t>
  </si>
  <si>
    <t>To Enable the Macros in this workbook:</t>
  </si>
  <si>
    <r>
      <t xml:space="preserve">1. On the </t>
    </r>
    <r>
      <rPr>
        <b/>
        <sz val="12"/>
        <rFont val="Arial"/>
        <family val="2"/>
      </rPr>
      <t>Tools</t>
    </r>
    <r>
      <rPr>
        <sz val="12"/>
        <rFont val="Arial"/>
        <family val="2"/>
      </rPr>
      <t xml:space="preserve"> menu, point to </t>
    </r>
    <r>
      <rPr>
        <b/>
        <sz val="12"/>
        <rFont val="Arial"/>
        <family val="2"/>
      </rPr>
      <t>Macro</t>
    </r>
    <r>
      <rPr>
        <sz val="12"/>
        <rFont val="Arial"/>
        <family val="2"/>
      </rPr>
      <t xml:space="preserve">, and then click </t>
    </r>
    <r>
      <rPr>
        <b/>
        <sz val="12"/>
        <rFont val="Arial"/>
        <family val="2"/>
      </rPr>
      <t>Security</t>
    </r>
    <r>
      <rPr>
        <sz val="12"/>
        <rFont val="Arial"/>
        <family val="2"/>
      </rPr>
      <t>.</t>
    </r>
  </si>
  <si>
    <r>
      <t xml:space="preserve">2. Click the </t>
    </r>
    <r>
      <rPr>
        <b/>
        <sz val="12"/>
        <rFont val="Arial"/>
        <family val="2"/>
      </rPr>
      <t>Security Level</t>
    </r>
    <r>
      <rPr>
        <sz val="12"/>
        <rFont val="Arial"/>
        <family val="2"/>
      </rPr>
      <t xml:space="preserve"> tab.</t>
    </r>
  </si>
  <si>
    <r>
      <t xml:space="preserve">3. Click </t>
    </r>
    <r>
      <rPr>
        <b/>
        <sz val="12"/>
        <rFont val="Arial"/>
        <family val="2"/>
      </rPr>
      <t>Medium</t>
    </r>
    <r>
      <rPr>
        <sz val="12"/>
        <rFont val="Arial"/>
        <family val="2"/>
      </rPr>
      <t>.</t>
    </r>
  </si>
  <si>
    <r>
      <t>Option 1</t>
    </r>
    <r>
      <rPr>
        <sz val="12"/>
        <rFont val="Arial"/>
        <family val="2"/>
      </rPr>
      <t>:  If you are prompted to Enable or Disable macros in this workbook when opening it, select ENABLE.</t>
    </r>
  </si>
  <si>
    <r>
      <t>Option 2</t>
    </r>
    <r>
      <rPr>
        <sz val="12"/>
        <rFont val="Arial"/>
        <family val="2"/>
      </rPr>
      <t>:  To display a warning message whenever you try to open a workbook that contains a macro;</t>
    </r>
  </si>
  <si>
    <r>
      <t>Option 3</t>
    </r>
    <r>
      <rPr>
        <sz val="12"/>
        <rFont val="Arial"/>
        <family val="2"/>
      </rPr>
      <t>:  To avoid all warning messages and enable all macros to load when opening a wokbook:</t>
    </r>
  </si>
  <si>
    <t>Return Main Menu</t>
  </si>
  <si>
    <r>
      <t>Entertainment/Hosting Activities</t>
    </r>
    <r>
      <rPr>
        <sz val="9"/>
        <color indexed="8"/>
        <rFont val="Arial"/>
        <family val="2"/>
      </rPr>
      <t>(When submitting entertainment expenses, please complete and attach an Entertainment/Hosting Activities form.  Use a separate attachment # per event.)</t>
    </r>
  </si>
  <si>
    <t>Transportation Total:</t>
  </si>
  <si>
    <t>1. Employee Travel Meals: 
a. Select meals claimed (B, L, D).  
b.  Select if High Cost City at time of meal</t>
  </si>
  <si>
    <t>Reconciliation Form</t>
  </si>
  <si>
    <t xml:space="preserve">Welcome to the CMU Business Card Reconciliation Form </t>
  </si>
  <si>
    <t>Phone#</t>
  </si>
  <si>
    <t>Office Addr</t>
  </si>
  <si>
    <t>COST CENTER (or WBS) NAME</t>
  </si>
  <si>
    <t>CostCtr/WBS #</t>
  </si>
  <si>
    <t>Campus ID</t>
  </si>
  <si>
    <t xml:space="preserve"> Statement Amount Charged</t>
  </si>
  <si>
    <t>Page 4a Meal Math</t>
  </si>
  <si>
    <t>Page 4b Meal Math</t>
  </si>
  <si>
    <t>Page 5a Meal Math</t>
  </si>
  <si>
    <t>Page 5b Meal Math</t>
  </si>
  <si>
    <t>Conference Fees, Page 4a, b</t>
  </si>
  <si>
    <t>Airline, Page 4a, b</t>
  </si>
  <si>
    <t>Conference Fees, Page 5a, b</t>
  </si>
  <si>
    <t>Airline, Page 5a, b</t>
  </si>
  <si>
    <t>Amount of Receipt</t>
  </si>
  <si>
    <t>Missing Receipt Form</t>
  </si>
  <si>
    <t>Individuals must attempt to obtain a copy of the original receipt from the vendor.  In the event that the receipt is unobtainable, this form must be filled out with a complete explanation of the expense.  Print this form and attach to your reconciliation form.</t>
  </si>
  <si>
    <t>Explanation</t>
  </si>
  <si>
    <t xml:space="preserve">Explanation </t>
  </si>
  <si>
    <r>
      <t xml:space="preserve">SENIOR ADMINISTRATOR </t>
    </r>
    <r>
      <rPr>
        <b/>
        <sz val="6"/>
        <color indexed="8"/>
        <rFont val="Arial"/>
        <family val="2"/>
      </rPr>
      <t>SIGNATURE</t>
    </r>
    <r>
      <rPr>
        <sz val="6"/>
        <color indexed="8"/>
        <rFont val="Arial"/>
        <family val="2"/>
      </rPr>
      <t xml:space="preserve"> (REQUIRED)**</t>
    </r>
  </si>
  <si>
    <r>
      <t xml:space="preserve">SENIOR ADMINISTRATOR </t>
    </r>
    <r>
      <rPr>
        <b/>
        <sz val="6"/>
        <color indexed="8"/>
        <rFont val="Arial"/>
        <family val="2"/>
      </rPr>
      <t xml:space="preserve">PRINT NAME </t>
    </r>
    <r>
      <rPr>
        <sz val="6"/>
        <color indexed="8"/>
        <rFont val="Arial"/>
        <family val="2"/>
      </rPr>
      <t xml:space="preserve"> (REQUIRED)**</t>
    </r>
  </si>
  <si>
    <t xml:space="preserve">J  Total Amount NOT being reimbursed by Department </t>
  </si>
  <si>
    <t>I Total Documented Credit Card Purchases</t>
  </si>
  <si>
    <t>Total Paid on Credit Card</t>
  </si>
  <si>
    <t>Optional - Remaining Credit Card Expenses</t>
  </si>
  <si>
    <r>
      <t>&lt;&lt;</t>
    </r>
    <r>
      <rPr>
        <sz val="10"/>
        <color indexed="8"/>
        <rFont val="Arial"/>
        <family val="2"/>
      </rPr>
      <t>Enter amount that Department is deducting as not a covered expense charged.</t>
    </r>
  </si>
  <si>
    <t>&lt;&lt;Optional - Enter remaining credit card expenses that are not reported on form</t>
  </si>
  <si>
    <t>&lt;&lt;Adds in Additional Travel Expense sheets</t>
  </si>
  <si>
    <t>PNC Statement Amount Charged</t>
  </si>
  <si>
    <t>&lt;&lt;If Negative amount, 693300 will be charged by default</t>
  </si>
  <si>
    <t>PNC  Statement Amount Charged</t>
  </si>
  <si>
    <t>This form will be submitted monthly with a copy of the credit card statement &amp; original receipts attached.</t>
  </si>
  <si>
    <t>Form Revised 5/8/2014</t>
  </si>
  <si>
    <t>Submit all forms to WA204 774-3525 or 774-6944</t>
  </si>
  <si>
    <t>This form is to be used when an employee is documenting entertainment and hosting activities.</t>
  </si>
  <si>
    <t>Attach this form and submit to Payroll/Travel, Warriner 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</si>
</sst>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6" formatCode="000\-00\-0000"/>
    <numFmt numFmtId="168" formatCode="#,##0.0_);\(#,##0.0\)"/>
    <numFmt numFmtId="170" formatCode="0_);\(0\)"/>
    <numFmt numFmtId="174" formatCode="&quot;$&quot;#,##0.00"/>
    <numFmt numFmtId="176" formatCode="m/d/yy"/>
    <numFmt numFmtId="186" formatCode="0.00;\-0.00;;@"/>
  </numFmts>
  <fonts count="38" x14ac:knownFonts="1">
    <font>
      <sz val="12"/>
      <name val="Times New Roman"/>
    </font>
    <font>
      <sz val="10"/>
      <color indexed="8"/>
      <name val="Times New Roman"/>
    </font>
    <font>
      <b/>
      <sz val="10"/>
      <color indexed="8"/>
      <name val="Arial"/>
      <family val="2"/>
    </font>
    <font>
      <sz val="6"/>
      <color indexed="8"/>
      <name val="Arial"/>
      <family val="2"/>
    </font>
    <font>
      <sz val="9"/>
      <color indexed="8"/>
      <name val="Arial"/>
      <family val="2"/>
    </font>
    <font>
      <sz val="8"/>
      <color indexed="8"/>
      <name val="Arial"/>
      <family val="2"/>
    </font>
    <font>
      <sz val="10"/>
      <color indexed="8"/>
      <name val="Arial"/>
      <family val="2"/>
    </font>
    <font>
      <sz val="7"/>
      <color indexed="8"/>
      <name val="Arial"/>
      <family val="2"/>
    </font>
    <font>
      <b/>
      <sz val="9"/>
      <color indexed="8"/>
      <name val="Arial"/>
      <family val="2"/>
    </font>
    <font>
      <sz val="10"/>
      <name val="Arial"/>
      <family val="2"/>
    </font>
    <font>
      <u/>
      <sz val="12"/>
      <color indexed="12"/>
      <name val="Times New Roman"/>
      <family val="1"/>
    </font>
    <font>
      <b/>
      <sz val="10"/>
      <name val="Arial"/>
      <family val="2"/>
    </font>
    <font>
      <sz val="10"/>
      <color indexed="10"/>
      <name val="Arial"/>
      <family val="2"/>
    </font>
    <font>
      <sz val="8"/>
      <name val="Tahoma"/>
      <family val="2"/>
    </font>
    <font>
      <sz val="10"/>
      <color indexed="23"/>
      <name val="Arial"/>
      <family val="2"/>
    </font>
    <font>
      <b/>
      <sz val="8"/>
      <color indexed="8"/>
      <name val="Arial"/>
      <family val="2"/>
    </font>
    <font>
      <sz val="9"/>
      <name val="Arial"/>
      <family val="2"/>
    </font>
    <font>
      <sz val="10"/>
      <name val="Arial"/>
      <family val="2"/>
    </font>
    <font>
      <b/>
      <sz val="12"/>
      <color indexed="12"/>
      <name val="Arial"/>
      <family val="2"/>
    </font>
    <font>
      <b/>
      <sz val="12"/>
      <color indexed="10"/>
      <name val="Arial"/>
      <family val="2"/>
    </font>
    <font>
      <sz val="8"/>
      <name val="Times New Roman"/>
      <family val="1"/>
    </font>
    <font>
      <sz val="12"/>
      <name val="Arial"/>
      <family val="2"/>
    </font>
    <font>
      <sz val="16"/>
      <color indexed="18"/>
      <name val="Tahoma"/>
      <family val="2"/>
    </font>
    <font>
      <b/>
      <sz val="12"/>
      <color indexed="18"/>
      <name val="Tahoma"/>
      <family val="2"/>
    </font>
    <font>
      <b/>
      <sz val="10"/>
      <color indexed="81"/>
      <name val="Tahoma"/>
      <family val="2"/>
    </font>
    <font>
      <sz val="10"/>
      <color indexed="81"/>
      <name val="Tahoma"/>
      <family val="2"/>
    </font>
    <font>
      <b/>
      <u/>
      <sz val="10"/>
      <color indexed="12"/>
      <name val="Tahoma"/>
      <family val="2"/>
    </font>
    <font>
      <b/>
      <sz val="12"/>
      <name val="Arial"/>
      <family val="2"/>
    </font>
    <font>
      <sz val="10"/>
      <name val="Times New Roman"/>
      <family val="1"/>
    </font>
    <font>
      <b/>
      <u/>
      <sz val="10"/>
      <color indexed="12"/>
      <name val="Arial"/>
      <family val="2"/>
    </font>
    <font>
      <b/>
      <sz val="12"/>
      <name val="Times New Roman"/>
      <family val="1"/>
    </font>
    <font>
      <b/>
      <sz val="12"/>
      <name val="Times New Roman"/>
      <family val="1"/>
    </font>
    <font>
      <b/>
      <sz val="14"/>
      <name val="Arial"/>
      <family val="2"/>
    </font>
    <font>
      <sz val="12"/>
      <color indexed="10"/>
      <name val="Times New Roman"/>
      <family val="1"/>
    </font>
    <font>
      <sz val="7"/>
      <name val="Arial"/>
      <family val="2"/>
    </font>
    <font>
      <b/>
      <sz val="8"/>
      <name val="Arial"/>
      <family val="2"/>
    </font>
    <font>
      <sz val="10"/>
      <color indexed="12"/>
      <name val="Arial"/>
      <family val="2"/>
    </font>
    <font>
      <b/>
      <sz val="6"/>
      <color indexed="8"/>
      <name val="Arial"/>
      <family val="2"/>
    </font>
  </fonts>
  <fills count="15">
    <fill>
      <patternFill patternType="none"/>
    </fill>
    <fill>
      <patternFill patternType="gray125"/>
    </fill>
    <fill>
      <patternFill patternType="solid">
        <fgColor indexed="9"/>
      </patternFill>
    </fill>
    <fill>
      <patternFill patternType="solid">
        <fgColor indexed="44"/>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lightUp">
        <bgColor indexed="9"/>
      </patternFill>
    </fill>
    <fill>
      <patternFill patternType="solid">
        <fgColor indexed="41"/>
        <bgColor indexed="64"/>
      </patternFill>
    </fill>
    <fill>
      <patternFill patternType="solid">
        <fgColor indexed="13"/>
        <bgColor indexed="64"/>
      </patternFill>
    </fill>
    <fill>
      <patternFill patternType="solid">
        <fgColor indexed="45"/>
        <bgColor indexed="64"/>
      </patternFill>
    </fill>
    <fill>
      <patternFill patternType="solid">
        <fgColor indexed="55"/>
        <bgColor indexed="64"/>
      </patternFill>
    </fill>
    <fill>
      <patternFill patternType="solid">
        <fgColor indexed="23"/>
        <bgColor indexed="64"/>
      </patternFill>
    </fill>
  </fills>
  <borders count="147">
    <border>
      <left/>
      <right/>
      <top/>
      <bottom/>
      <diagonal/>
    </border>
    <border>
      <left style="medium">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double">
        <color indexed="64"/>
      </left>
      <right style="double">
        <color indexed="64"/>
      </right>
      <top/>
      <bottom style="thin">
        <color indexed="64"/>
      </bottom>
      <diagonal/>
    </border>
    <border>
      <left style="medium">
        <color indexed="8"/>
      </left>
      <right/>
      <top style="medium">
        <color indexed="8"/>
      </top>
      <bottom style="thin">
        <color indexed="8"/>
      </bottom>
      <diagonal/>
    </border>
    <border>
      <left style="medium">
        <color indexed="8"/>
      </left>
      <right/>
      <top style="thin">
        <color indexed="8"/>
      </top>
      <bottom/>
      <diagonal/>
    </border>
    <border>
      <left/>
      <right/>
      <top style="thin">
        <color indexed="64"/>
      </top>
      <bottom style="thin">
        <color indexed="64"/>
      </bottom>
      <diagonal/>
    </border>
    <border>
      <left style="medium">
        <color indexed="64"/>
      </left>
      <right/>
      <top/>
      <bottom/>
      <diagonal/>
    </border>
    <border>
      <left/>
      <right style="thin">
        <color indexed="8"/>
      </right>
      <top/>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64"/>
      </right>
      <top style="medium">
        <color indexed="64"/>
      </top>
      <bottom style="medium">
        <color indexed="64"/>
      </bottom>
      <diagonal/>
    </border>
    <border>
      <left style="medium">
        <color indexed="8"/>
      </left>
      <right/>
      <top style="medium">
        <color indexed="64"/>
      </top>
      <bottom style="thin">
        <color indexed="8"/>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8"/>
      </bottom>
      <diagonal/>
    </border>
    <border>
      <left/>
      <right/>
      <top/>
      <bottom style="thin">
        <color indexed="8"/>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8"/>
      </top>
      <bottom/>
      <diagonal/>
    </border>
    <border>
      <left style="thin">
        <color indexed="8"/>
      </left>
      <right/>
      <top style="medium">
        <color indexed="8"/>
      </top>
      <bottom style="thin">
        <color indexed="8"/>
      </bottom>
      <diagonal/>
    </border>
    <border>
      <left style="thin">
        <color indexed="8"/>
      </left>
      <right/>
      <top style="medium">
        <color indexed="64"/>
      </top>
      <bottom style="thin">
        <color indexed="8"/>
      </bottom>
      <diagonal/>
    </border>
    <border>
      <left/>
      <right/>
      <top style="thin">
        <color indexed="64"/>
      </top>
      <bottom/>
      <diagonal/>
    </border>
    <border>
      <left style="medium">
        <color indexed="64"/>
      </left>
      <right/>
      <top style="thin">
        <color indexed="64"/>
      </top>
      <bottom/>
      <diagonal/>
    </border>
    <border>
      <left/>
      <right style="thin">
        <color indexed="64"/>
      </right>
      <top/>
      <bottom/>
      <diagonal/>
    </border>
    <border>
      <left style="medium">
        <color indexed="64"/>
      </left>
      <right/>
      <top style="dotted">
        <color indexed="8"/>
      </top>
      <bottom style="medium">
        <color indexed="64"/>
      </bottom>
      <diagonal/>
    </border>
    <border>
      <left/>
      <right/>
      <top style="dotted">
        <color indexed="8"/>
      </top>
      <bottom style="medium">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8"/>
      </bottom>
      <diagonal/>
    </border>
    <border>
      <left style="medium">
        <color indexed="64"/>
      </left>
      <right/>
      <top style="double">
        <color indexed="64"/>
      </top>
      <bottom/>
      <diagonal/>
    </border>
    <border>
      <left style="medium">
        <color indexed="64"/>
      </left>
      <right style="double">
        <color indexed="64"/>
      </right>
      <top style="double">
        <color indexed="64"/>
      </top>
      <bottom/>
      <diagonal/>
    </border>
    <border>
      <left style="medium">
        <color indexed="64"/>
      </left>
      <right style="double">
        <color indexed="64"/>
      </right>
      <top/>
      <bottom style="medium">
        <color indexed="64"/>
      </bottom>
      <diagonal/>
    </border>
    <border>
      <left/>
      <right/>
      <top style="thin">
        <color indexed="8"/>
      </top>
      <bottom style="thin">
        <color indexed="8"/>
      </bottom>
      <diagonal/>
    </border>
    <border>
      <left/>
      <right style="thin">
        <color indexed="8"/>
      </right>
      <top style="thin">
        <color indexed="64"/>
      </top>
      <bottom style="medium">
        <color indexed="64"/>
      </bottom>
      <diagonal/>
    </border>
    <border>
      <left/>
      <right style="thin">
        <color indexed="8"/>
      </right>
      <top style="thin">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style="thin">
        <color indexed="64"/>
      </left>
      <right/>
      <top style="thin">
        <color indexed="64"/>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style="thin">
        <color indexed="8"/>
      </top>
      <bottom style="thin">
        <color indexed="64"/>
      </bottom>
      <diagonal/>
    </border>
    <border>
      <left/>
      <right style="medium">
        <color indexed="8"/>
      </right>
      <top style="thin">
        <color indexed="8"/>
      </top>
      <bottom style="thin">
        <color indexed="64"/>
      </bottom>
      <diagonal/>
    </border>
    <border>
      <left/>
      <right style="medium">
        <color indexed="8"/>
      </right>
      <top style="thin">
        <color indexed="64"/>
      </top>
      <bottom style="thin">
        <color indexed="64"/>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style="thin">
        <color indexed="8"/>
      </right>
      <top style="medium">
        <color indexed="8"/>
      </top>
      <bottom style="thin">
        <color indexed="8"/>
      </bottom>
      <diagonal/>
    </border>
    <border>
      <left/>
      <right style="thin">
        <color indexed="8"/>
      </right>
      <top style="thin">
        <color indexed="8"/>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8"/>
      </top>
      <bottom style="thin">
        <color indexed="8"/>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bottom style="dotted">
        <color indexed="8"/>
      </bottom>
      <diagonal/>
    </border>
    <border>
      <left style="medium">
        <color indexed="64"/>
      </left>
      <right/>
      <top/>
      <bottom style="dotted">
        <color indexed="8"/>
      </bottom>
      <diagonal/>
    </border>
    <border>
      <left/>
      <right/>
      <top/>
      <bottom style="dotted">
        <color indexed="8"/>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thin">
        <color indexed="8"/>
      </top>
      <bottom/>
      <diagonal/>
    </border>
    <border>
      <left/>
      <right style="double">
        <color indexed="64"/>
      </right>
      <top style="thin">
        <color indexed="64"/>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64"/>
      </bottom>
      <diagonal/>
    </border>
    <border>
      <left/>
      <right style="medium">
        <color indexed="8"/>
      </right>
      <top/>
      <bottom style="medium">
        <color indexed="64"/>
      </bottom>
      <diagonal/>
    </border>
    <border>
      <left/>
      <right style="thin">
        <color indexed="64"/>
      </right>
      <top/>
      <bottom style="medium">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double">
        <color indexed="64"/>
      </top>
      <bottom/>
      <diagonal/>
    </border>
    <border>
      <left/>
      <right style="thick">
        <color indexed="64"/>
      </right>
      <top style="double">
        <color indexed="64"/>
      </top>
      <bottom/>
      <diagonal/>
    </border>
    <border>
      <left/>
      <right style="thick">
        <color indexed="64"/>
      </right>
      <top/>
      <bottom/>
      <diagonal/>
    </border>
    <border>
      <left style="thin">
        <color indexed="64"/>
      </left>
      <right/>
      <top/>
      <bottom style="medium">
        <color indexed="64"/>
      </bottom>
      <diagonal/>
    </border>
    <border>
      <left/>
      <right style="thick">
        <color indexed="64"/>
      </right>
      <top/>
      <bottom style="medium">
        <color indexed="64"/>
      </bottom>
      <diagonal/>
    </border>
    <border>
      <left/>
      <right style="double">
        <color indexed="64"/>
      </right>
      <top style="medium">
        <color indexed="64"/>
      </top>
      <bottom style="thin">
        <color indexed="64"/>
      </bottom>
      <diagonal/>
    </border>
    <border>
      <left/>
      <right style="medium">
        <color indexed="8"/>
      </right>
      <top style="medium">
        <color indexed="64"/>
      </top>
      <bottom/>
      <diagonal/>
    </border>
    <border>
      <left/>
      <right/>
      <top style="medium">
        <color indexed="64"/>
      </top>
      <bottom style="thin">
        <color indexed="8"/>
      </bottom>
      <diagonal/>
    </border>
    <border>
      <left/>
      <right style="medium">
        <color indexed="8"/>
      </right>
      <top style="medium">
        <color indexed="64"/>
      </top>
      <bottom style="thin">
        <color indexed="8"/>
      </bottom>
      <diagonal/>
    </border>
    <border>
      <left/>
      <right style="thin">
        <color indexed="8"/>
      </right>
      <top style="medium">
        <color indexed="64"/>
      </top>
      <bottom style="thin">
        <color indexed="8"/>
      </bottom>
      <diagonal/>
    </border>
    <border>
      <left/>
      <right style="thin">
        <color indexed="8"/>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thin">
        <color indexed="8"/>
      </bottom>
      <diagonal/>
    </border>
    <border>
      <left/>
      <right style="medium">
        <color indexed="64"/>
      </right>
      <top style="thin">
        <color indexed="8"/>
      </top>
      <bottom style="thin">
        <color indexed="64"/>
      </bottom>
      <diagonal/>
    </border>
    <border>
      <left/>
      <right style="medium">
        <color indexed="64"/>
      </right>
      <top style="double">
        <color indexed="64"/>
      </top>
      <bottom/>
      <diagonal/>
    </border>
    <border>
      <left style="thin">
        <color indexed="8"/>
      </left>
      <right/>
      <top style="thin">
        <color indexed="64"/>
      </top>
      <bottom style="thin">
        <color indexed="8"/>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8"/>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2" borderId="0"/>
    <xf numFmtId="43" fontId="17" fillId="0" borderId="0" applyFont="0" applyFill="0" applyBorder="0" applyAlignment="0" applyProtection="0"/>
    <xf numFmtId="44" fontId="17" fillId="0" borderId="0" applyFont="0" applyFill="0" applyBorder="0" applyAlignment="0" applyProtection="0"/>
    <xf numFmtId="0" fontId="10" fillId="0" borderId="0" applyNumberFormat="0" applyFill="0" applyBorder="0" applyAlignment="0" applyProtection="0">
      <alignment vertical="top"/>
      <protection locked="0"/>
    </xf>
  </cellStyleXfs>
  <cellXfs count="513">
    <xf numFmtId="0" fontId="0" fillId="2" borderId="0" xfId="0" applyNumberFormat="1"/>
    <xf numFmtId="0" fontId="6" fillId="2" borderId="0" xfId="0" applyNumberFormat="1" applyFont="1"/>
    <xf numFmtId="0" fontId="14" fillId="2" borderId="0" xfId="0" applyNumberFormat="1" applyFont="1"/>
    <xf numFmtId="0" fontId="4" fillId="3" borderId="1" xfId="0" applyNumberFormat="1" applyFont="1" applyFill="1" applyBorder="1" applyAlignment="1" applyProtection="1">
      <alignment horizontal="center" vertical="center"/>
      <protection locked="0"/>
    </xf>
    <xf numFmtId="39" fontId="4" fillId="3" borderId="2" xfId="0" applyNumberFormat="1" applyFont="1" applyFill="1" applyBorder="1" applyAlignment="1" applyProtection="1">
      <alignment vertical="center"/>
      <protection locked="0"/>
    </xf>
    <xf numFmtId="39" fontId="4" fillId="3" borderId="3" xfId="0" applyNumberFormat="1" applyFont="1" applyFill="1" applyBorder="1" applyAlignment="1" applyProtection="1">
      <alignment vertical="center"/>
      <protection locked="0"/>
    </xf>
    <xf numFmtId="39" fontId="4" fillId="3" borderId="4" xfId="0" applyNumberFormat="1" applyFont="1" applyFill="1" applyBorder="1" applyAlignment="1" applyProtection="1">
      <alignment vertical="center"/>
      <protection locked="0"/>
    </xf>
    <xf numFmtId="168" fontId="4" fillId="3" borderId="5" xfId="0" applyNumberFormat="1" applyFont="1" applyFill="1" applyBorder="1" applyAlignment="1" applyProtection="1">
      <alignment vertical="center"/>
      <protection locked="0"/>
    </xf>
    <xf numFmtId="4" fontId="4" fillId="3" borderId="2" xfId="0" applyNumberFormat="1" applyFont="1" applyFill="1" applyBorder="1" applyAlignment="1" applyProtection="1">
      <alignment horizontal="center" vertical="center" wrapText="1"/>
      <protection locked="0"/>
    </xf>
    <xf numFmtId="0" fontId="8" fillId="4" borderId="6" xfId="0" applyNumberFormat="1" applyFont="1" applyFill="1" applyBorder="1" applyAlignment="1" applyProtection="1">
      <alignment horizontal="left" vertical="center"/>
    </xf>
    <xf numFmtId="0" fontId="8" fillId="4" borderId="7" xfId="0" applyNumberFormat="1" applyFont="1" applyFill="1" applyBorder="1" applyAlignment="1" applyProtection="1">
      <alignment horizontal="left" vertical="center"/>
    </xf>
    <xf numFmtId="0" fontId="8" fillId="4" borderId="8" xfId="0" applyNumberFormat="1" applyFont="1" applyFill="1" applyBorder="1" applyAlignment="1" applyProtection="1">
      <alignment horizontal="left" vertical="center"/>
    </xf>
    <xf numFmtId="0" fontId="4" fillId="5" borderId="9" xfId="0" applyNumberFormat="1" applyFont="1" applyFill="1" applyBorder="1" applyAlignment="1" applyProtection="1">
      <alignment vertical="center"/>
    </xf>
    <xf numFmtId="0" fontId="5" fillId="5" borderId="0" xfId="0" applyNumberFormat="1" applyFont="1" applyFill="1" applyBorder="1" applyAlignment="1" applyProtection="1">
      <alignment vertical="center"/>
    </xf>
    <xf numFmtId="0" fontId="5" fillId="5" borderId="10" xfId="0" applyNumberFormat="1" applyFont="1" applyFill="1" applyBorder="1" applyAlignment="1" applyProtection="1">
      <alignment vertical="center"/>
    </xf>
    <xf numFmtId="0" fontId="7" fillId="5" borderId="11" xfId="0" applyNumberFormat="1" applyFont="1" applyFill="1" applyBorder="1" applyAlignment="1" applyProtection="1">
      <alignment vertical="center"/>
    </xf>
    <xf numFmtId="0" fontId="7" fillId="5" borderId="12" xfId="0" applyNumberFormat="1" applyFont="1" applyFill="1" applyBorder="1" applyAlignment="1" applyProtection="1">
      <alignment vertical="center"/>
    </xf>
    <xf numFmtId="0" fontId="7" fillId="5" borderId="13" xfId="0" applyNumberFormat="1" applyFont="1" applyFill="1" applyBorder="1" applyAlignment="1" applyProtection="1">
      <alignment vertical="center"/>
    </xf>
    <xf numFmtId="0" fontId="7" fillId="5" borderId="14" xfId="0" applyNumberFormat="1" applyFont="1" applyFill="1" applyBorder="1" applyAlignment="1" applyProtection="1">
      <alignment vertical="center"/>
    </xf>
    <xf numFmtId="39" fontId="4" fillId="5" borderId="2" xfId="0" applyNumberFormat="1" applyFont="1" applyFill="1" applyBorder="1" applyAlignment="1" applyProtection="1">
      <alignment vertical="center"/>
    </xf>
    <xf numFmtId="39" fontId="4" fillId="5" borderId="15" xfId="0" applyNumberFormat="1" applyFont="1" applyFill="1" applyBorder="1" applyAlignment="1" applyProtection="1">
      <alignment vertical="center"/>
    </xf>
    <xf numFmtId="39" fontId="4" fillId="5" borderId="16" xfId="0" applyNumberFormat="1" applyFont="1" applyFill="1" applyBorder="1" applyAlignment="1" applyProtection="1">
      <alignment vertical="center"/>
    </xf>
    <xf numFmtId="39" fontId="4" fillId="5" borderId="17" xfId="0" applyNumberFormat="1" applyFont="1" applyFill="1" applyBorder="1" applyAlignment="1" applyProtection="1">
      <alignment vertical="center"/>
    </xf>
    <xf numFmtId="49" fontId="5" fillId="5" borderId="18" xfId="0" applyNumberFormat="1" applyFont="1" applyFill="1" applyBorder="1" applyAlignment="1" applyProtection="1">
      <alignment horizontal="center" vertical="center" wrapText="1"/>
    </xf>
    <xf numFmtId="0" fontId="5" fillId="5" borderId="0" xfId="0" applyNumberFormat="1" applyFont="1" applyFill="1" applyBorder="1" applyAlignment="1" applyProtection="1">
      <alignment horizontal="left" vertical="center"/>
    </xf>
    <xf numFmtId="0" fontId="5" fillId="5" borderId="0" xfId="0" applyNumberFormat="1" applyFont="1" applyFill="1" applyBorder="1" applyAlignment="1" applyProtection="1">
      <alignment horizontal="center" vertical="center"/>
    </xf>
    <xf numFmtId="0" fontId="7" fillId="5" borderId="19" xfId="0" quotePrefix="1" applyNumberFormat="1" applyFont="1" applyFill="1" applyBorder="1" applyAlignment="1" applyProtection="1">
      <alignment vertical="center"/>
    </xf>
    <xf numFmtId="0" fontId="6" fillId="4" borderId="19" xfId="0" applyNumberFormat="1" applyFont="1" applyFill="1" applyBorder="1" applyAlignment="1" applyProtection="1">
      <alignment horizontal="center" vertical="center"/>
    </xf>
    <xf numFmtId="0" fontId="4" fillId="4" borderId="20" xfId="0" applyNumberFormat="1" applyFont="1" applyFill="1" applyBorder="1" applyAlignment="1" applyProtection="1">
      <alignment horizontal="left" vertical="center" wrapText="1"/>
    </xf>
    <xf numFmtId="0" fontId="4" fillId="4" borderId="20" xfId="0" applyNumberFormat="1" applyFont="1" applyFill="1" applyBorder="1" applyAlignment="1" applyProtection="1">
      <alignment horizontal="center" vertical="center" wrapText="1"/>
    </xf>
    <xf numFmtId="0" fontId="4" fillId="4" borderId="21" xfId="0" applyNumberFormat="1" applyFont="1" applyFill="1" applyBorder="1" applyAlignment="1" applyProtection="1">
      <alignment horizontal="center" vertical="center" wrapText="1"/>
    </xf>
    <xf numFmtId="0" fontId="4" fillId="4" borderId="22" xfId="0" applyNumberFormat="1" applyFont="1" applyFill="1" applyBorder="1" applyAlignment="1" applyProtection="1">
      <alignment horizontal="center" vertical="center" wrapText="1"/>
    </xf>
    <xf numFmtId="0" fontId="4" fillId="4" borderId="23" xfId="0" applyNumberFormat="1" applyFont="1" applyFill="1" applyBorder="1" applyAlignment="1" applyProtection="1">
      <alignment horizontal="center" vertical="center"/>
    </xf>
    <xf numFmtId="0" fontId="7" fillId="5" borderId="24" xfId="0" applyNumberFormat="1" applyFont="1" applyFill="1" applyBorder="1" applyAlignment="1" applyProtection="1">
      <alignment horizontal="center" vertical="top"/>
    </xf>
    <xf numFmtId="0" fontId="7" fillId="5" borderId="25" xfId="0" applyNumberFormat="1" applyFont="1" applyFill="1" applyBorder="1" applyAlignment="1" applyProtection="1">
      <alignment horizontal="center" vertical="top"/>
    </xf>
    <xf numFmtId="0" fontId="8" fillId="4" borderId="9" xfId="0" applyNumberFormat="1" applyFont="1" applyFill="1" applyBorder="1" applyAlignment="1" applyProtection="1">
      <alignment vertical="top"/>
    </xf>
    <xf numFmtId="0" fontId="6" fillId="4" borderId="26" xfId="0" applyNumberFormat="1" applyFont="1" applyFill="1" applyBorder="1" applyAlignment="1" applyProtection="1">
      <alignment vertical="top"/>
    </xf>
    <xf numFmtId="0" fontId="3" fillId="4" borderId="26" xfId="0" applyNumberFormat="1" applyFont="1" applyFill="1" applyBorder="1" applyAlignment="1" applyProtection="1">
      <alignment horizontal="center" vertical="top"/>
    </xf>
    <xf numFmtId="0" fontId="3" fillId="4" borderId="26" xfId="0" applyNumberFormat="1" applyFont="1" applyFill="1" applyBorder="1" applyAlignment="1" applyProtection="1">
      <alignment vertical="top"/>
    </xf>
    <xf numFmtId="0" fontId="3" fillId="4" borderId="27" xfId="0" applyNumberFormat="1" applyFont="1" applyFill="1" applyBorder="1" applyAlignment="1" applyProtection="1">
      <alignment horizontal="center" vertical="top"/>
    </xf>
    <xf numFmtId="0" fontId="4" fillId="4" borderId="26" xfId="0" applyNumberFormat="1" applyFont="1" applyFill="1" applyBorder="1" applyAlignment="1" applyProtection="1">
      <alignment horizontal="left" vertical="center" wrapText="1"/>
    </xf>
    <xf numFmtId="39" fontId="6" fillId="4" borderId="28" xfId="0" applyNumberFormat="1" applyFont="1" applyFill="1" applyBorder="1" applyAlignment="1" applyProtection="1">
      <alignment horizontal="right" vertical="center"/>
    </xf>
    <xf numFmtId="0" fontId="5" fillId="4" borderId="29" xfId="0" applyNumberFormat="1" applyFont="1" applyFill="1" applyBorder="1" applyAlignment="1" applyProtection="1">
      <alignment horizontal="center" vertical="center"/>
    </xf>
    <xf numFmtId="0" fontId="7" fillId="4" borderId="30" xfId="0" applyNumberFormat="1" applyFont="1" applyFill="1" applyBorder="1" applyAlignment="1" applyProtection="1">
      <alignment horizontal="left" vertical="center"/>
    </xf>
    <xf numFmtId="0" fontId="7" fillId="4" borderId="31" xfId="0" applyNumberFormat="1" applyFont="1" applyFill="1" applyBorder="1" applyAlignment="1" applyProtection="1">
      <alignment horizontal="left" vertical="center"/>
    </xf>
    <xf numFmtId="0" fontId="4" fillId="4" borderId="31" xfId="0" applyNumberFormat="1" applyFont="1" applyFill="1" applyBorder="1" applyAlignment="1" applyProtection="1">
      <alignment horizontal="center" vertical="center"/>
    </xf>
    <xf numFmtId="0" fontId="4" fillId="5" borderId="32" xfId="0" applyNumberFormat="1" applyFont="1" applyFill="1" applyBorder="1" applyAlignment="1" applyProtection="1">
      <alignment horizontal="center" vertical="center"/>
    </xf>
    <xf numFmtId="0" fontId="7" fillId="5" borderId="33" xfId="0" applyNumberFormat="1" applyFont="1" applyFill="1" applyBorder="1" applyAlignment="1" applyProtection="1">
      <alignment vertical="center"/>
    </xf>
    <xf numFmtId="0" fontId="7" fillId="5" borderId="24" xfId="0" applyNumberFormat="1" applyFont="1" applyFill="1" applyBorder="1" applyAlignment="1" applyProtection="1">
      <alignment vertical="top"/>
    </xf>
    <xf numFmtId="0" fontId="6" fillId="2" borderId="0" xfId="0" applyNumberFormat="1" applyFont="1" applyBorder="1"/>
    <xf numFmtId="0" fontId="6" fillId="3" borderId="34" xfId="0" applyNumberFormat="1" applyFont="1" applyFill="1" applyBorder="1" applyAlignment="1" applyProtection="1">
      <alignment horizontal="centerContinuous" vertical="center"/>
      <protection locked="0"/>
    </xf>
    <xf numFmtId="14" fontId="4" fillId="3" borderId="29" xfId="0" applyNumberFormat="1" applyFont="1" applyFill="1" applyBorder="1" applyAlignment="1" applyProtection="1">
      <alignment horizontal="center" vertical="center"/>
      <protection locked="0"/>
    </xf>
    <xf numFmtId="14" fontId="4" fillId="3" borderId="35" xfId="0" applyNumberFormat="1" applyFont="1" applyFill="1" applyBorder="1" applyAlignment="1" applyProtection="1">
      <alignment horizontal="center" vertical="center"/>
      <protection locked="0"/>
    </xf>
    <xf numFmtId="14" fontId="4" fillId="3" borderId="36" xfId="0" applyNumberFormat="1" applyFont="1" applyFill="1" applyBorder="1" applyAlignment="1" applyProtection="1">
      <alignment horizontal="center" vertical="center"/>
      <protection locked="0"/>
    </xf>
    <xf numFmtId="14" fontId="4" fillId="3" borderId="37" xfId="0" applyNumberFormat="1" applyFont="1" applyFill="1" applyBorder="1" applyAlignment="1" applyProtection="1">
      <alignment horizontal="center" vertical="center"/>
      <protection locked="0"/>
    </xf>
    <xf numFmtId="0" fontId="16" fillId="3" borderId="38" xfId="0" applyNumberFormat="1" applyFont="1" applyFill="1" applyBorder="1" applyAlignment="1" applyProtection="1">
      <alignment horizontal="center" vertical="center"/>
      <protection locked="0"/>
    </xf>
    <xf numFmtId="170" fontId="16" fillId="3" borderId="39" xfId="0" applyNumberFormat="1" applyFont="1" applyFill="1" applyBorder="1" applyAlignment="1" applyProtection="1">
      <alignment horizontal="right" vertical="center"/>
      <protection locked="0"/>
    </xf>
    <xf numFmtId="0" fontId="16" fillId="3" borderId="40" xfId="0" applyNumberFormat="1" applyFont="1" applyFill="1" applyBorder="1" applyAlignment="1" applyProtection="1">
      <alignment horizontal="center" vertical="center"/>
      <protection locked="0"/>
    </xf>
    <xf numFmtId="170" fontId="16" fillId="3" borderId="41" xfId="0" applyNumberFormat="1" applyFont="1" applyFill="1" applyBorder="1" applyAlignment="1" applyProtection="1">
      <alignment horizontal="right" vertical="center"/>
      <protection locked="0"/>
    </xf>
    <xf numFmtId="0" fontId="9" fillId="6" borderId="0" xfId="0" applyNumberFormat="1" applyFont="1" applyFill="1" applyBorder="1" applyProtection="1">
      <protection locked="0"/>
    </xf>
    <xf numFmtId="0" fontId="6" fillId="2" borderId="0" xfId="0" applyNumberFormat="1" applyFont="1" applyProtection="1"/>
    <xf numFmtId="0" fontId="14" fillId="2" borderId="0" xfId="0" applyNumberFormat="1" applyFont="1" applyProtection="1"/>
    <xf numFmtId="0" fontId="12" fillId="2" borderId="0" xfId="0" applyNumberFormat="1" applyFont="1" applyProtection="1"/>
    <xf numFmtId="0" fontId="0" fillId="2" borderId="0" xfId="0" applyNumberFormat="1" applyProtection="1"/>
    <xf numFmtId="0" fontId="6" fillId="7" borderId="0" xfId="0" applyNumberFormat="1" applyFont="1" applyFill="1" applyProtection="1"/>
    <xf numFmtId="0" fontId="9" fillId="6" borderId="0" xfId="0" applyNumberFormat="1" applyFont="1" applyFill="1" applyBorder="1" applyProtection="1"/>
    <xf numFmtId="174" fontId="9" fillId="6" borderId="0" xfId="0" applyNumberFormat="1" applyFont="1" applyFill="1" applyBorder="1" applyProtection="1"/>
    <xf numFmtId="0" fontId="11" fillId="6" borderId="0" xfId="0" applyNumberFormat="1" applyFont="1" applyFill="1" applyBorder="1" applyProtection="1"/>
    <xf numFmtId="174" fontId="11" fillId="6" borderId="0" xfId="0" applyNumberFormat="1" applyFont="1" applyFill="1" applyBorder="1" applyProtection="1"/>
    <xf numFmtId="174" fontId="11" fillId="6" borderId="0" xfId="0" applyNumberFormat="1" applyFont="1" applyFill="1" applyBorder="1" applyAlignment="1" applyProtection="1">
      <alignment horizontal="center"/>
    </xf>
    <xf numFmtId="0" fontId="6" fillId="2" borderId="0" xfId="0" applyNumberFormat="1" applyFont="1" applyBorder="1" applyProtection="1"/>
    <xf numFmtId="174" fontId="9" fillId="6" borderId="0" xfId="0" applyNumberFormat="1" applyFont="1" applyFill="1" applyBorder="1" applyProtection="1">
      <protection locked="0"/>
    </xf>
    <xf numFmtId="174" fontId="11" fillId="6" borderId="0" xfId="0" applyNumberFormat="1" applyFont="1" applyFill="1" applyBorder="1" applyProtection="1">
      <protection locked="0"/>
    </xf>
    <xf numFmtId="39" fontId="4" fillId="5" borderId="42" xfId="0" applyNumberFormat="1" applyFont="1" applyFill="1" applyBorder="1" applyAlignment="1" applyProtection="1">
      <alignment vertical="center"/>
    </xf>
    <xf numFmtId="0" fontId="4" fillId="8" borderId="20" xfId="0" applyNumberFormat="1" applyFont="1" applyFill="1" applyBorder="1" applyAlignment="1" applyProtection="1">
      <alignment horizontal="left" vertical="center"/>
      <protection locked="0"/>
    </xf>
    <xf numFmtId="0" fontId="5" fillId="8" borderId="35" xfId="0" applyNumberFormat="1" applyFont="1" applyFill="1" applyBorder="1" applyAlignment="1" applyProtection="1">
      <alignment horizontal="left" vertical="center"/>
      <protection locked="0"/>
    </xf>
    <xf numFmtId="0" fontId="18" fillId="7" borderId="0" xfId="0" applyNumberFormat="1" applyFont="1" applyFill="1"/>
    <xf numFmtId="49" fontId="4" fillId="3" borderId="35" xfId="0" applyNumberFormat="1" applyFont="1" applyFill="1" applyBorder="1" applyAlignment="1" applyProtection="1">
      <alignment horizontal="center" vertical="top"/>
      <protection locked="0"/>
    </xf>
    <xf numFmtId="0" fontId="8" fillId="4" borderId="43" xfId="0" applyNumberFormat="1" applyFont="1" applyFill="1" applyBorder="1" applyAlignment="1" applyProtection="1">
      <alignment horizontal="left" vertical="center"/>
    </xf>
    <xf numFmtId="0" fontId="0" fillId="9" borderId="0" xfId="0" applyNumberFormat="1" applyFill="1"/>
    <xf numFmtId="0" fontId="0" fillId="9" borderId="30" xfId="0" applyNumberFormat="1" applyFill="1" applyBorder="1"/>
    <xf numFmtId="0" fontId="0" fillId="9" borderId="31" xfId="0" applyNumberFormat="1" applyFill="1" applyBorder="1"/>
    <xf numFmtId="0" fontId="21" fillId="2" borderId="0" xfId="0" applyNumberFormat="1" applyFont="1"/>
    <xf numFmtId="0" fontId="21" fillId="2" borderId="0" xfId="0" applyNumberFormat="1" applyFont="1" applyProtection="1">
      <protection locked="0"/>
    </xf>
    <xf numFmtId="176" fontId="4" fillId="3" borderId="35" xfId="0" applyNumberFormat="1" applyFont="1" applyFill="1" applyBorder="1" applyAlignment="1" applyProtection="1">
      <alignment horizontal="left" vertical="top" wrapText="1"/>
      <protection locked="0"/>
    </xf>
    <xf numFmtId="176" fontId="4" fillId="3" borderId="44" xfId="0" applyNumberFormat="1" applyFont="1" applyFill="1" applyBorder="1" applyAlignment="1" applyProtection="1">
      <alignment horizontal="left" vertical="top" wrapText="1"/>
      <protection locked="0"/>
    </xf>
    <xf numFmtId="43" fontId="16" fillId="3" borderId="35" xfId="1" applyFont="1" applyFill="1" applyBorder="1" applyAlignment="1" applyProtection="1">
      <alignment horizontal="right" vertical="center"/>
      <protection locked="0"/>
    </xf>
    <xf numFmtId="0" fontId="3" fillId="3" borderId="45" xfId="0" applyNumberFormat="1" applyFont="1" applyFill="1" applyBorder="1" applyAlignment="1" applyProtection="1">
      <alignment horizontal="center" vertical="top"/>
      <protection locked="0"/>
    </xf>
    <xf numFmtId="39" fontId="4" fillId="5" borderId="46" xfId="0" applyNumberFormat="1" applyFont="1" applyFill="1" applyBorder="1" applyAlignment="1" applyProtection="1">
      <alignment horizontal="right" vertical="center"/>
    </xf>
    <xf numFmtId="39" fontId="4" fillId="5" borderId="47" xfId="0" applyNumberFormat="1" applyFont="1" applyFill="1" applyBorder="1" applyAlignment="1" applyProtection="1">
      <alignment vertical="center"/>
    </xf>
    <xf numFmtId="39" fontId="4" fillId="3" borderId="2" xfId="0" quotePrefix="1" applyNumberFormat="1" applyFont="1" applyFill="1" applyBorder="1" applyAlignment="1" applyProtection="1">
      <alignment vertical="center"/>
      <protection locked="0"/>
    </xf>
    <xf numFmtId="0" fontId="1" fillId="2" borderId="0" xfId="0" applyNumberFormat="1" applyFont="1"/>
    <xf numFmtId="0" fontId="8" fillId="2" borderId="48" xfId="0" applyNumberFormat="1" applyFont="1" applyBorder="1" applyAlignment="1">
      <alignment horizontal="left" vertical="center"/>
    </xf>
    <xf numFmtId="49" fontId="6" fillId="2" borderId="45" xfId="0" applyNumberFormat="1" applyFont="1" applyBorder="1" applyAlignment="1" applyProtection="1">
      <alignment horizontal="left" vertical="center"/>
      <protection locked="0"/>
    </xf>
    <xf numFmtId="0" fontId="28" fillId="5" borderId="0" xfId="0" applyNumberFormat="1" applyFont="1" applyFill="1"/>
    <xf numFmtId="39" fontId="4" fillId="3" borderId="5" xfId="0" applyNumberFormat="1" applyFont="1" applyFill="1" applyBorder="1" applyAlignment="1" applyProtection="1">
      <alignment vertical="center"/>
      <protection locked="0"/>
    </xf>
    <xf numFmtId="0" fontId="32" fillId="5" borderId="0" xfId="0" applyNumberFormat="1" applyFont="1" applyFill="1"/>
    <xf numFmtId="0" fontId="21" fillId="5" borderId="0" xfId="0" applyNumberFormat="1" applyFont="1" applyFill="1"/>
    <xf numFmtId="0" fontId="21" fillId="5" borderId="0" xfId="0" applyNumberFormat="1" applyFont="1" applyFill="1" applyAlignment="1">
      <alignment horizontal="left" indent="1"/>
    </xf>
    <xf numFmtId="0" fontId="30" fillId="5" borderId="0" xfId="0" applyNumberFormat="1" applyFont="1" applyFill="1"/>
    <xf numFmtId="0" fontId="0" fillId="5" borderId="0" xfId="0" applyNumberFormat="1" applyFill="1"/>
    <xf numFmtId="39" fontId="4" fillId="5" borderId="2" xfId="0" applyNumberFormat="1" applyFont="1" applyFill="1" applyBorder="1" applyAlignment="1" applyProtection="1">
      <alignment vertical="center"/>
      <protection hidden="1"/>
    </xf>
    <xf numFmtId="39" fontId="4" fillId="5" borderId="15" xfId="0" applyNumberFormat="1" applyFont="1" applyFill="1" applyBorder="1" applyAlignment="1" applyProtection="1">
      <alignment vertical="center"/>
      <protection hidden="1"/>
    </xf>
    <xf numFmtId="39" fontId="4" fillId="5" borderId="17" xfId="0" applyNumberFormat="1" applyFont="1" applyFill="1" applyBorder="1" applyAlignment="1" applyProtection="1">
      <alignment vertical="center"/>
      <protection hidden="1"/>
    </xf>
    <xf numFmtId="39" fontId="4" fillId="5" borderId="47" xfId="0" applyNumberFormat="1" applyFont="1" applyFill="1" applyBorder="1" applyAlignment="1" applyProtection="1">
      <alignment vertical="center"/>
      <protection hidden="1"/>
    </xf>
    <xf numFmtId="39" fontId="4" fillId="5" borderId="46" xfId="0" applyNumberFormat="1" applyFont="1" applyFill="1" applyBorder="1" applyAlignment="1" applyProtection="1">
      <alignment horizontal="right" vertical="center"/>
      <protection hidden="1"/>
    </xf>
    <xf numFmtId="39" fontId="4" fillId="5" borderId="49" xfId="0" applyNumberFormat="1" applyFont="1" applyFill="1" applyBorder="1" applyAlignment="1" applyProtection="1">
      <alignment vertical="center"/>
      <protection hidden="1"/>
    </xf>
    <xf numFmtId="39" fontId="4" fillId="5" borderId="50" xfId="0" applyNumberFormat="1" applyFont="1" applyFill="1" applyBorder="1" applyAlignment="1" applyProtection="1">
      <alignment horizontal="right" vertical="center"/>
      <protection hidden="1"/>
    </xf>
    <xf numFmtId="49" fontId="16" fillId="3" borderId="51" xfId="0" applyNumberFormat="1" applyFont="1" applyFill="1" applyBorder="1" applyAlignment="1" applyProtection="1">
      <alignment horizontal="left" vertical="center"/>
      <protection locked="0"/>
    </xf>
    <xf numFmtId="49" fontId="16" fillId="3" borderId="8" xfId="0" applyNumberFormat="1" applyFont="1" applyFill="1" applyBorder="1" applyAlignment="1" applyProtection="1">
      <alignment horizontal="left" vertical="center"/>
      <protection locked="0"/>
    </xf>
    <xf numFmtId="49" fontId="16" fillId="3" borderId="52" xfId="0" applyNumberFormat="1" applyFont="1" applyFill="1" applyBorder="1" applyAlignment="1" applyProtection="1">
      <alignment horizontal="left" vertical="center"/>
      <protection locked="0"/>
    </xf>
    <xf numFmtId="1" fontId="16" fillId="3" borderId="39" xfId="0" applyNumberFormat="1" applyFont="1" applyFill="1" applyBorder="1" applyAlignment="1" applyProtection="1">
      <alignment horizontal="right" vertical="center"/>
      <protection locked="0"/>
    </xf>
    <xf numFmtId="1" fontId="16" fillId="3" borderId="38" xfId="0" applyNumberFormat="1" applyFont="1" applyFill="1" applyBorder="1" applyAlignment="1" applyProtection="1">
      <alignment horizontal="right" vertical="center"/>
      <protection locked="0"/>
    </xf>
    <xf numFmtId="0" fontId="16" fillId="3" borderId="53" xfId="0" applyNumberFormat="1" applyFont="1" applyFill="1" applyBorder="1" applyAlignment="1" applyProtection="1">
      <alignment horizontal="left" vertical="center"/>
      <protection locked="0"/>
    </xf>
    <xf numFmtId="0" fontId="16" fillId="3" borderId="54" xfId="0" applyNumberFormat="1" applyFont="1" applyFill="1" applyBorder="1" applyAlignment="1" applyProtection="1">
      <alignment horizontal="left" vertical="center"/>
      <protection locked="0"/>
    </xf>
    <xf numFmtId="0" fontId="16" fillId="3" borderId="38" xfId="0" applyNumberFormat="1" applyFont="1" applyFill="1" applyBorder="1" applyAlignment="1" applyProtection="1">
      <alignment horizontal="left" vertical="center"/>
      <protection locked="0"/>
    </xf>
    <xf numFmtId="0" fontId="33" fillId="0" borderId="0" xfId="0" applyNumberFormat="1" applyFont="1" applyFill="1"/>
    <xf numFmtId="0" fontId="0" fillId="5" borderId="55" xfId="0" applyNumberFormat="1" applyFill="1" applyBorder="1"/>
    <xf numFmtId="0" fontId="0" fillId="2" borderId="0" xfId="0" applyNumberFormat="1" applyBorder="1" applyAlignment="1"/>
    <xf numFmtId="0" fontId="7" fillId="5" borderId="56" xfId="0" applyNumberFormat="1" applyFont="1" applyFill="1" applyBorder="1" applyAlignment="1" applyProtection="1">
      <alignment vertical="center"/>
    </xf>
    <xf numFmtId="0" fontId="6" fillId="4" borderId="56" xfId="0" applyNumberFormat="1" applyFont="1" applyFill="1" applyBorder="1" applyAlignment="1" applyProtection="1">
      <alignment horizontal="center" vertical="center"/>
    </xf>
    <xf numFmtId="0" fontId="7" fillId="5" borderId="57" xfId="0" applyNumberFormat="1" applyFont="1" applyFill="1" applyBorder="1" applyAlignment="1" applyProtection="1">
      <alignment vertical="center"/>
    </xf>
    <xf numFmtId="0" fontId="5" fillId="8" borderId="18" xfId="0" applyNumberFormat="1" applyFont="1" applyFill="1" applyBorder="1" applyAlignment="1" applyProtection="1">
      <alignment horizontal="left" vertical="center"/>
      <protection locked="0"/>
    </xf>
    <xf numFmtId="176" fontId="4" fillId="3" borderId="18" xfId="0" applyNumberFormat="1" applyFont="1" applyFill="1" applyBorder="1" applyAlignment="1" applyProtection="1">
      <alignment horizontal="left" vertical="top" wrapText="1"/>
      <protection locked="0"/>
    </xf>
    <xf numFmtId="176" fontId="4" fillId="3" borderId="29" xfId="0" applyNumberFormat="1" applyFont="1" applyFill="1" applyBorder="1" applyAlignment="1" applyProtection="1">
      <alignment horizontal="left" vertical="top" wrapText="1"/>
      <protection locked="0"/>
    </xf>
    <xf numFmtId="0" fontId="35" fillId="5" borderId="58" xfId="0" applyNumberFormat="1" applyFont="1" applyFill="1" applyBorder="1"/>
    <xf numFmtId="39" fontId="0" fillId="5" borderId="59" xfId="0" applyNumberFormat="1" applyFill="1" applyBorder="1"/>
    <xf numFmtId="0" fontId="15" fillId="4" borderId="60" xfId="0" applyNumberFormat="1" applyFont="1" applyFill="1" applyBorder="1" applyAlignment="1" applyProtection="1">
      <alignment vertical="center"/>
    </xf>
    <xf numFmtId="0" fontId="15" fillId="4" borderId="61" xfId="0" applyNumberFormat="1" applyFont="1" applyFill="1" applyBorder="1" applyAlignment="1" applyProtection="1">
      <alignment vertical="center"/>
    </xf>
    <xf numFmtId="0" fontId="15" fillId="4" borderId="51" xfId="0" applyNumberFormat="1" applyFont="1" applyFill="1" applyBorder="1" applyAlignment="1" applyProtection="1">
      <alignment horizontal="left" vertical="center" shrinkToFit="1"/>
    </xf>
    <xf numFmtId="0" fontId="15" fillId="4" borderId="62" xfId="0" applyNumberFormat="1" applyFont="1" applyFill="1" applyBorder="1" applyAlignment="1" applyProtection="1">
      <alignment vertical="center"/>
    </xf>
    <xf numFmtId="0" fontId="8" fillId="4" borderId="51" xfId="0" applyNumberFormat="1" applyFont="1" applyFill="1" applyBorder="1" applyAlignment="1" applyProtection="1">
      <alignment horizontal="left" vertical="center" shrinkToFit="1"/>
    </xf>
    <xf numFmtId="0" fontId="21" fillId="0" borderId="0" xfId="0" applyNumberFormat="1" applyFont="1" applyFill="1"/>
    <xf numFmtId="0" fontId="9" fillId="0" borderId="0" xfId="0" applyNumberFormat="1" applyFont="1" applyFill="1" applyBorder="1" applyProtection="1"/>
    <xf numFmtId="0" fontId="6" fillId="2" borderId="63" xfId="0" applyNumberFormat="1" applyFont="1" applyBorder="1" applyAlignment="1">
      <alignment vertical="center"/>
    </xf>
    <xf numFmtId="0" fontId="6" fillId="2" borderId="57" xfId="0" applyNumberFormat="1" applyFont="1" applyBorder="1" applyAlignment="1">
      <alignment vertical="center"/>
    </xf>
    <xf numFmtId="0" fontId="6" fillId="2" borderId="64" xfId="0" applyNumberFormat="1" applyFont="1" applyBorder="1" applyAlignment="1">
      <alignment vertical="center"/>
    </xf>
    <xf numFmtId="0" fontId="6" fillId="2" borderId="9" xfId="0" applyNumberFormat="1" applyFont="1" applyBorder="1" applyAlignment="1">
      <alignment horizontal="left"/>
    </xf>
    <xf numFmtId="0" fontId="6" fillId="2" borderId="0" xfId="0" applyNumberFormat="1" applyFont="1" applyBorder="1" applyAlignment="1">
      <alignment horizontal="left"/>
    </xf>
    <xf numFmtId="0" fontId="6" fillId="2" borderId="65" xfId="0" applyNumberFormat="1" applyFont="1" applyBorder="1" applyAlignment="1">
      <alignment horizontal="left"/>
    </xf>
    <xf numFmtId="44" fontId="6" fillId="2" borderId="51" xfId="2" applyFont="1" applyFill="1" applyBorder="1" applyAlignment="1"/>
    <xf numFmtId="44" fontId="6" fillId="2" borderId="8" xfId="2" applyFont="1" applyFill="1" applyBorder="1" applyAlignment="1"/>
    <xf numFmtId="44" fontId="6" fillId="2" borderId="52" xfId="2" applyFont="1" applyFill="1" applyBorder="1" applyAlignment="1"/>
    <xf numFmtId="0" fontId="9" fillId="5" borderId="0" xfId="0" applyNumberFormat="1" applyFont="1" applyFill="1"/>
    <xf numFmtId="0" fontId="36" fillId="5" borderId="0" xfId="0" applyNumberFormat="1" applyFont="1" applyFill="1"/>
    <xf numFmtId="0" fontId="9" fillId="10" borderId="0" xfId="0" applyNumberFormat="1" applyFont="1" applyFill="1" applyBorder="1" applyProtection="1"/>
    <xf numFmtId="174" fontId="9" fillId="10" borderId="0" xfId="0" applyNumberFormat="1" applyFont="1" applyFill="1" applyBorder="1" applyProtection="1">
      <protection locked="0"/>
    </xf>
    <xf numFmtId="174" fontId="9" fillId="10" borderId="0" xfId="0" applyNumberFormat="1" applyFont="1" applyFill="1" applyBorder="1" applyProtection="1"/>
    <xf numFmtId="0" fontId="21" fillId="10" borderId="0" xfId="0" applyNumberFormat="1" applyFont="1" applyFill="1"/>
    <xf numFmtId="0" fontId="3" fillId="3" borderId="55" xfId="0" applyNumberFormat="1" applyFont="1" applyFill="1" applyBorder="1" applyAlignment="1" applyProtection="1">
      <alignment horizontal="center" vertical="top"/>
      <protection locked="0"/>
    </xf>
    <xf numFmtId="0" fontId="3" fillId="3" borderId="66" xfId="0" applyNumberFormat="1" applyFont="1" applyFill="1" applyBorder="1" applyAlignment="1" applyProtection="1">
      <alignment vertical="top"/>
      <protection locked="0"/>
    </xf>
    <xf numFmtId="0" fontId="3" fillId="3" borderId="67" xfId="0" applyNumberFormat="1" applyFont="1" applyFill="1" applyBorder="1" applyAlignment="1" applyProtection="1">
      <alignment vertical="top"/>
      <protection locked="0"/>
    </xf>
    <xf numFmtId="39" fontId="4" fillId="5" borderId="68" xfId="0" applyNumberFormat="1" applyFont="1" applyFill="1" applyBorder="1" applyAlignment="1" applyProtection="1">
      <alignment vertical="center"/>
      <protection hidden="1"/>
    </xf>
    <xf numFmtId="39" fontId="4" fillId="3" borderId="68" xfId="0" applyNumberFormat="1" applyFont="1" applyFill="1" applyBorder="1" applyAlignment="1" applyProtection="1">
      <alignment vertical="center"/>
      <protection locked="0"/>
    </xf>
    <xf numFmtId="174" fontId="9" fillId="11" borderId="0" xfId="0" applyNumberFormat="1" applyFont="1" applyFill="1" applyBorder="1" applyProtection="1"/>
    <xf numFmtId="0" fontId="9" fillId="11" borderId="0" xfId="0" applyNumberFormat="1" applyFont="1" applyFill="1" applyBorder="1" applyProtection="1"/>
    <xf numFmtId="0" fontId="21" fillId="11" borderId="0" xfId="0" applyNumberFormat="1" applyFont="1" applyFill="1"/>
    <xf numFmtId="0" fontId="6" fillId="12" borderId="0" xfId="0" applyNumberFormat="1" applyFont="1" applyFill="1" applyAlignment="1" applyProtection="1"/>
    <xf numFmtId="186" fontId="4" fillId="5" borderId="68" xfId="2" applyNumberFormat="1" applyFont="1" applyFill="1" applyBorder="1" applyAlignment="1" applyProtection="1">
      <alignment vertical="center"/>
      <protection hidden="1"/>
    </xf>
    <xf numFmtId="0" fontId="11" fillId="5" borderId="0" xfId="0" applyNumberFormat="1" applyFont="1" applyFill="1"/>
    <xf numFmtId="0" fontId="11" fillId="4" borderId="48" xfId="0" applyNumberFormat="1" applyFont="1" applyFill="1" applyBorder="1" applyAlignment="1">
      <alignment horizontal="center"/>
    </xf>
    <xf numFmtId="0" fontId="11" fillId="4" borderId="69" xfId="0" applyNumberFormat="1" applyFont="1" applyFill="1" applyBorder="1" applyAlignment="1">
      <alignment horizontal="center"/>
    </xf>
    <xf numFmtId="0" fontId="11" fillId="4" borderId="45" xfId="0" applyNumberFormat="1" applyFont="1" applyFill="1" applyBorder="1" applyAlignment="1">
      <alignment horizontal="center"/>
    </xf>
    <xf numFmtId="0" fontId="5" fillId="5" borderId="51" xfId="0" applyNumberFormat="1" applyFont="1" applyFill="1" applyBorder="1" applyAlignment="1" applyProtection="1">
      <alignment horizontal="left" vertical="center"/>
    </xf>
    <xf numFmtId="0" fontId="5" fillId="5" borderId="8" xfId="0" applyNumberFormat="1" applyFont="1" applyFill="1" applyBorder="1" applyAlignment="1" applyProtection="1">
      <alignment horizontal="left" vertical="center"/>
    </xf>
    <xf numFmtId="0" fontId="5" fillId="5" borderId="83" xfId="0" applyNumberFormat="1" applyFont="1" applyFill="1" applyBorder="1" applyAlignment="1" applyProtection="1">
      <alignment horizontal="left" vertical="center"/>
    </xf>
    <xf numFmtId="0" fontId="4" fillId="3" borderId="51" xfId="0" applyNumberFormat="1" applyFont="1" applyFill="1" applyBorder="1" applyAlignment="1" applyProtection="1">
      <alignment horizontal="left" vertical="top" wrapText="1"/>
      <protection locked="0"/>
    </xf>
    <xf numFmtId="0" fontId="4" fillId="3" borderId="8" xfId="0" applyNumberFormat="1" applyFont="1" applyFill="1" applyBorder="1" applyAlignment="1" applyProtection="1">
      <alignment horizontal="left" vertical="top" wrapText="1"/>
      <protection locked="0"/>
    </xf>
    <xf numFmtId="0" fontId="8" fillId="5" borderId="51" xfId="0" applyNumberFormat="1" applyFont="1" applyFill="1" applyBorder="1" applyAlignment="1" applyProtection="1">
      <alignment horizontal="left" vertical="center" wrapText="1"/>
    </xf>
    <xf numFmtId="0" fontId="8" fillId="5" borderId="8" xfId="0" applyNumberFormat="1" applyFont="1" applyFill="1" applyBorder="1" applyAlignment="1" applyProtection="1">
      <alignment horizontal="left" vertical="center" wrapText="1"/>
    </xf>
    <xf numFmtId="0" fontId="8" fillId="5" borderId="63" xfId="0" applyNumberFormat="1" applyFont="1" applyFill="1" applyBorder="1" applyAlignment="1" applyProtection="1">
      <alignment horizontal="left" vertical="center" wrapText="1"/>
    </xf>
    <xf numFmtId="0" fontId="8" fillId="5" borderId="96" xfId="0" applyNumberFormat="1" applyFont="1" applyFill="1" applyBorder="1" applyAlignment="1" applyProtection="1">
      <alignment horizontal="left" vertical="center" wrapText="1"/>
    </xf>
    <xf numFmtId="0" fontId="8" fillId="4" borderId="110" xfId="0" applyNumberFormat="1" applyFont="1" applyFill="1" applyBorder="1" applyAlignment="1" applyProtection="1">
      <alignment horizontal="left" vertical="center" wrapText="1"/>
    </xf>
    <xf numFmtId="0" fontId="8" fillId="4" borderId="26" xfId="0" applyNumberFormat="1" applyFont="1" applyFill="1" applyBorder="1" applyAlignment="1" applyProtection="1">
      <alignment horizontal="left" vertical="center" wrapText="1"/>
    </xf>
    <xf numFmtId="0" fontId="8" fillId="4" borderId="28" xfId="0" applyNumberFormat="1" applyFont="1" applyFill="1" applyBorder="1" applyAlignment="1" applyProtection="1">
      <alignment horizontal="left" vertical="center" wrapText="1"/>
    </xf>
    <xf numFmtId="39" fontId="4" fillId="3" borderId="51" xfId="0" applyNumberFormat="1" applyFont="1" applyFill="1" applyBorder="1" applyAlignment="1" applyProtection="1">
      <alignment horizontal="left" vertical="center"/>
      <protection locked="0"/>
    </xf>
    <xf numFmtId="39" fontId="4" fillId="3" borderId="56" xfId="0" applyNumberFormat="1" applyFont="1" applyFill="1" applyBorder="1" applyAlignment="1" applyProtection="1">
      <alignment horizontal="left" vertical="center"/>
      <protection locked="0"/>
    </xf>
    <xf numFmtId="0" fontId="4" fillId="4" borderId="51" xfId="0" applyNumberFormat="1" applyFont="1" applyFill="1" applyBorder="1" applyAlignment="1" applyProtection="1">
      <alignment horizontal="center" vertical="center" wrapText="1"/>
    </xf>
    <xf numFmtId="0" fontId="4" fillId="4" borderId="8" xfId="0" applyNumberFormat="1" applyFont="1" applyFill="1" applyBorder="1" applyAlignment="1" applyProtection="1">
      <alignment horizontal="center" vertical="center" wrapText="1"/>
    </xf>
    <xf numFmtId="0" fontId="4" fillId="4" borderId="56" xfId="0" applyNumberFormat="1" applyFont="1" applyFill="1" applyBorder="1" applyAlignment="1" applyProtection="1">
      <alignment horizontal="center" vertical="center" wrapText="1"/>
    </xf>
    <xf numFmtId="0" fontId="6" fillId="14" borderId="124" xfId="0" applyNumberFormat="1" applyFont="1" applyFill="1" applyBorder="1"/>
    <xf numFmtId="0" fontId="6" fillId="14" borderId="125" xfId="0" applyNumberFormat="1" applyFont="1" applyFill="1" applyBorder="1"/>
    <xf numFmtId="0" fontId="6" fillId="14" borderId="112" xfId="0" applyNumberFormat="1" applyFont="1" applyFill="1" applyBorder="1"/>
    <xf numFmtId="0" fontId="6" fillId="14" borderId="126" xfId="0" applyNumberFormat="1" applyFont="1" applyFill="1" applyBorder="1"/>
    <xf numFmtId="0" fontId="6" fillId="14" borderId="127" xfId="0" applyNumberFormat="1" applyFont="1" applyFill="1" applyBorder="1"/>
    <xf numFmtId="0" fontId="6" fillId="14" borderId="128" xfId="0" applyNumberFormat="1" applyFont="1" applyFill="1" applyBorder="1"/>
    <xf numFmtId="14" fontId="5" fillId="5" borderId="18" xfId="0" applyNumberFormat="1" applyFont="1" applyFill="1" applyBorder="1" applyAlignment="1" applyProtection="1">
      <alignment horizontal="center" vertical="center" wrapText="1"/>
    </xf>
    <xf numFmtId="14" fontId="5" fillId="5" borderId="29" xfId="0" applyNumberFormat="1" applyFont="1" applyFill="1" applyBorder="1" applyAlignment="1" applyProtection="1">
      <alignment horizontal="center" vertical="center" wrapText="1"/>
    </xf>
    <xf numFmtId="39" fontId="4" fillId="3" borderId="27" xfId="0" applyNumberFormat="1" applyFont="1" applyFill="1" applyBorder="1" applyAlignment="1" applyProtection="1">
      <alignment horizontal="left" vertical="center"/>
      <protection locked="0"/>
    </xf>
    <xf numFmtId="39" fontId="4" fillId="3" borderId="129" xfId="0" applyNumberFormat="1" applyFont="1" applyFill="1" applyBorder="1" applyAlignment="1" applyProtection="1">
      <alignment horizontal="left" vertical="center"/>
      <protection locked="0"/>
    </xf>
    <xf numFmtId="0" fontId="5" fillId="5" borderId="41" xfId="0" applyNumberFormat="1" applyFont="1" applyFill="1" applyBorder="1" applyAlignment="1" applyProtection="1">
      <alignment horizontal="left" vertical="center"/>
    </xf>
    <xf numFmtId="0" fontId="5" fillId="5" borderId="81" xfId="0" applyNumberFormat="1" applyFont="1" applyFill="1" applyBorder="1" applyAlignment="1" applyProtection="1">
      <alignment horizontal="left" vertical="center"/>
    </xf>
    <xf numFmtId="0" fontId="5" fillId="5" borderId="40" xfId="0" applyNumberFormat="1" applyFont="1" applyFill="1" applyBorder="1" applyAlignment="1" applyProtection="1">
      <alignment horizontal="left" vertical="center"/>
    </xf>
    <xf numFmtId="49" fontId="5" fillId="8" borderId="86" xfId="0" applyNumberFormat="1" applyFont="1" applyFill="1" applyBorder="1" applyAlignment="1" applyProtection="1">
      <alignment horizontal="left" vertical="center" wrapText="1"/>
      <protection locked="0"/>
    </xf>
    <xf numFmtId="49" fontId="5" fillId="8" borderId="57" xfId="0" applyNumberFormat="1" applyFont="1" applyFill="1" applyBorder="1" applyAlignment="1" applyProtection="1">
      <alignment horizontal="left" vertical="center" wrapText="1"/>
      <protection locked="0"/>
    </xf>
    <xf numFmtId="0" fontId="16" fillId="3" borderId="102" xfId="0" applyNumberFormat="1" applyFont="1" applyFill="1" applyBorder="1" applyAlignment="1" applyProtection="1">
      <alignment horizontal="left" vertical="center"/>
      <protection locked="0"/>
    </xf>
    <xf numFmtId="0" fontId="16" fillId="3" borderId="81" xfId="0" applyNumberFormat="1" applyFont="1" applyFill="1" applyBorder="1" applyAlignment="1" applyProtection="1">
      <alignment horizontal="left" vertical="center"/>
      <protection locked="0"/>
    </xf>
    <xf numFmtId="0" fontId="16" fillId="3" borderId="40" xfId="0" applyNumberFormat="1" applyFont="1" applyFill="1" applyBorder="1" applyAlignment="1" applyProtection="1">
      <alignment horizontal="left" vertical="center"/>
      <protection locked="0"/>
    </xf>
    <xf numFmtId="1" fontId="16" fillId="3" borderId="39" xfId="0" applyNumberFormat="1" applyFont="1" applyFill="1" applyBorder="1" applyAlignment="1" applyProtection="1">
      <alignment horizontal="right" vertical="center"/>
      <protection locked="0"/>
    </xf>
    <xf numFmtId="1" fontId="16" fillId="3" borderId="38" xfId="0" applyNumberFormat="1" applyFont="1" applyFill="1" applyBorder="1" applyAlignment="1" applyProtection="1">
      <alignment horizontal="right" vertical="center"/>
      <protection locked="0"/>
    </xf>
    <xf numFmtId="1" fontId="16" fillId="3" borderId="41" xfId="0" applyNumberFormat="1" applyFont="1" applyFill="1" applyBorder="1" applyAlignment="1" applyProtection="1">
      <alignment horizontal="right" vertical="center"/>
      <protection locked="0"/>
    </xf>
    <xf numFmtId="1" fontId="16" fillId="3" borderId="40" xfId="0" applyNumberFormat="1" applyFont="1" applyFill="1" applyBorder="1" applyAlignment="1" applyProtection="1">
      <alignment horizontal="right" vertical="center"/>
      <protection locked="0"/>
    </xf>
    <xf numFmtId="0" fontId="3" fillId="3" borderId="48" xfId="0" applyNumberFormat="1" applyFont="1" applyFill="1" applyBorder="1" applyAlignment="1" applyProtection="1">
      <alignment vertical="top"/>
      <protection locked="0"/>
    </xf>
    <xf numFmtId="0" fontId="3" fillId="3" borderId="69" xfId="0" applyNumberFormat="1" applyFont="1" applyFill="1" applyBorder="1" applyAlignment="1" applyProtection="1">
      <alignment vertical="top"/>
      <protection locked="0"/>
    </xf>
    <xf numFmtId="0" fontId="4" fillId="3" borderId="56" xfId="0" applyNumberFormat="1" applyFont="1" applyFill="1" applyBorder="1" applyAlignment="1" applyProtection="1">
      <alignment horizontal="left" vertical="top" wrapText="1"/>
      <protection locked="0"/>
    </xf>
    <xf numFmtId="0" fontId="4" fillId="5" borderId="63" xfId="0" applyNumberFormat="1" applyFont="1" applyFill="1" applyBorder="1" applyAlignment="1" applyProtection="1">
      <alignment horizontal="left" vertical="center" wrapText="1"/>
    </xf>
    <xf numFmtId="0" fontId="4" fillId="5" borderId="57" xfId="0" applyNumberFormat="1" applyFont="1" applyFill="1" applyBorder="1" applyAlignment="1" applyProtection="1">
      <alignment horizontal="left" vertical="center" wrapText="1"/>
    </xf>
    <xf numFmtId="0" fontId="4" fillId="5" borderId="31" xfId="0" applyNumberFormat="1" applyFont="1" applyFill="1" applyBorder="1" applyAlignment="1" applyProtection="1">
      <alignment horizontal="left" vertical="center" wrapText="1"/>
    </xf>
    <xf numFmtId="0" fontId="4" fillId="5" borderId="121" xfId="0" applyNumberFormat="1" applyFont="1" applyFill="1" applyBorder="1" applyAlignment="1" applyProtection="1">
      <alignment horizontal="left" vertical="center" wrapText="1"/>
    </xf>
    <xf numFmtId="0" fontId="4" fillId="5" borderId="48" xfId="0" applyNumberFormat="1" applyFont="1" applyFill="1" applyBorder="1" applyAlignment="1" applyProtection="1">
      <alignment horizontal="left" vertical="center" wrapText="1"/>
    </xf>
    <xf numFmtId="0" fontId="4" fillId="5" borderId="69" xfId="0" applyNumberFormat="1" applyFont="1" applyFill="1" applyBorder="1" applyAlignment="1" applyProtection="1">
      <alignment horizontal="left" vertical="center" wrapText="1"/>
    </xf>
    <xf numFmtId="0" fontId="4" fillId="5" borderId="45" xfId="0" applyNumberFormat="1" applyFont="1" applyFill="1" applyBorder="1" applyAlignment="1" applyProtection="1">
      <alignment horizontal="left" vertical="center" wrapText="1"/>
    </xf>
    <xf numFmtId="0" fontId="5" fillId="5" borderId="122" xfId="0" applyNumberFormat="1" applyFont="1" applyFill="1" applyBorder="1" applyAlignment="1" applyProtection="1">
      <alignment horizontal="left" vertical="center"/>
    </xf>
    <xf numFmtId="0" fontId="5" fillId="5" borderId="89" xfId="0" applyNumberFormat="1" applyFont="1" applyFill="1" applyBorder="1" applyAlignment="1" applyProtection="1">
      <alignment horizontal="left" vertical="center"/>
    </xf>
    <xf numFmtId="0" fontId="5" fillId="5" borderId="123" xfId="0" applyNumberFormat="1" applyFont="1" applyFill="1" applyBorder="1" applyAlignment="1" applyProtection="1">
      <alignment horizontal="left" vertical="center"/>
    </xf>
    <xf numFmtId="0" fontId="2" fillId="4" borderId="116" xfId="0" applyNumberFormat="1" applyFont="1" applyFill="1" applyBorder="1" applyAlignment="1" applyProtection="1">
      <alignment horizontal="left" vertical="center"/>
    </xf>
    <xf numFmtId="0" fontId="2" fillId="4" borderId="117" xfId="0" applyNumberFormat="1" applyFont="1" applyFill="1" applyBorder="1" applyAlignment="1" applyProtection="1">
      <alignment horizontal="left" vertical="center"/>
    </xf>
    <xf numFmtId="0" fontId="2" fillId="4" borderId="118" xfId="0" applyNumberFormat="1" applyFont="1" applyFill="1" applyBorder="1" applyAlignment="1" applyProtection="1">
      <alignment horizontal="left" vertical="center"/>
    </xf>
    <xf numFmtId="0" fontId="4" fillId="4" borderId="110" xfId="0" applyNumberFormat="1" applyFont="1" applyFill="1" applyBorder="1" applyAlignment="1" applyProtection="1">
      <alignment horizontal="left" vertical="center"/>
    </xf>
    <xf numFmtId="0" fontId="4" fillId="4" borderId="26" xfId="0" applyNumberFormat="1" applyFont="1" applyFill="1" applyBorder="1" applyAlignment="1" applyProtection="1">
      <alignment horizontal="left" vertical="center"/>
    </xf>
    <xf numFmtId="0" fontId="2" fillId="4" borderId="119" xfId="0" applyNumberFormat="1" applyFont="1" applyFill="1" applyBorder="1" applyAlignment="1" applyProtection="1">
      <alignment horizontal="left" vertical="center"/>
    </xf>
    <xf numFmtId="0" fontId="2" fillId="4" borderId="31" xfId="0" applyNumberFormat="1" applyFont="1" applyFill="1" applyBorder="1" applyAlignment="1" applyProtection="1">
      <alignment horizontal="left" vertical="center"/>
    </xf>
    <xf numFmtId="0" fontId="2" fillId="4" borderId="120" xfId="0" applyNumberFormat="1" applyFont="1" applyFill="1" applyBorder="1" applyAlignment="1" applyProtection="1">
      <alignment horizontal="left" vertical="center"/>
    </xf>
    <xf numFmtId="0" fontId="7" fillId="5" borderId="25" xfId="0" applyNumberFormat="1" applyFont="1" applyFill="1" applyBorder="1" applyAlignment="1" applyProtection="1">
      <alignment horizontal="center" vertical="center"/>
    </xf>
    <xf numFmtId="18" fontId="5" fillId="8" borderId="18" xfId="0" applyNumberFormat="1" applyFont="1" applyFill="1" applyBorder="1" applyAlignment="1" applyProtection="1">
      <alignment horizontal="center" vertical="center"/>
      <protection locked="0"/>
    </xf>
    <xf numFmtId="18" fontId="5" fillId="8" borderId="29" xfId="0" applyNumberFormat="1" applyFont="1" applyFill="1" applyBorder="1" applyAlignment="1" applyProtection="1">
      <alignment horizontal="center" vertical="center"/>
      <protection locked="0"/>
    </xf>
    <xf numFmtId="0" fontId="4" fillId="5" borderId="71" xfId="0" applyNumberFormat="1" applyFont="1" applyFill="1" applyBorder="1" applyAlignment="1" applyProtection="1">
      <alignment vertical="center"/>
    </xf>
    <xf numFmtId="0" fontId="4" fillId="5" borderId="72" xfId="0" applyNumberFormat="1" applyFont="1" applyFill="1" applyBorder="1" applyAlignment="1" applyProtection="1">
      <alignment vertical="center"/>
    </xf>
    <xf numFmtId="0" fontId="4" fillId="5" borderId="30" xfId="0" applyNumberFormat="1" applyFont="1" applyFill="1" applyBorder="1" applyAlignment="1" applyProtection="1">
      <alignment vertical="center"/>
    </xf>
    <xf numFmtId="0" fontId="4" fillId="5" borderId="31" xfId="0" applyNumberFormat="1" applyFont="1" applyFill="1" applyBorder="1" applyAlignment="1" applyProtection="1">
      <alignment vertical="center"/>
    </xf>
    <xf numFmtId="0" fontId="7" fillId="5" borderId="25" xfId="0" applyNumberFormat="1" applyFont="1" applyFill="1" applyBorder="1" applyAlignment="1" applyProtection="1">
      <alignment horizontal="center" textRotation="90"/>
    </xf>
    <xf numFmtId="0" fontId="7" fillId="5" borderId="1" xfId="0" applyNumberFormat="1" applyFont="1" applyFill="1" applyBorder="1" applyAlignment="1" applyProtection="1">
      <alignment horizontal="center" textRotation="90"/>
    </xf>
    <xf numFmtId="39" fontId="5" fillId="4" borderId="79" xfId="0" applyNumberFormat="1" applyFont="1" applyFill="1" applyBorder="1" applyAlignment="1" applyProtection="1">
      <alignment horizontal="center" wrapText="1"/>
    </xf>
    <xf numFmtId="39" fontId="5" fillId="4" borderId="80" xfId="0" applyNumberFormat="1" applyFont="1" applyFill="1" applyBorder="1" applyAlignment="1" applyProtection="1">
      <alignment horizontal="center" wrapText="1"/>
    </xf>
    <xf numFmtId="0" fontId="4" fillId="4" borderId="24" xfId="0" applyNumberFormat="1" applyFont="1" applyFill="1" applyBorder="1" applyAlignment="1" applyProtection="1">
      <alignment horizontal="center"/>
    </xf>
    <xf numFmtId="0" fontId="4" fillId="4" borderId="1" xfId="0" applyNumberFormat="1" applyFont="1" applyFill="1" applyBorder="1" applyAlignment="1" applyProtection="1">
      <alignment horizontal="center"/>
    </xf>
    <xf numFmtId="14" fontId="5" fillId="3" borderId="86" xfId="0" applyNumberFormat="1" applyFont="1" applyFill="1" applyBorder="1" applyAlignment="1" applyProtection="1">
      <alignment horizontal="center" vertical="center" wrapText="1"/>
      <protection locked="0"/>
    </xf>
    <xf numFmtId="14" fontId="5" fillId="3" borderId="57" xfId="0" applyNumberFormat="1" applyFont="1" applyFill="1" applyBorder="1" applyAlignment="1" applyProtection="1">
      <alignment horizontal="center" vertical="center" wrapText="1"/>
      <protection locked="0"/>
    </xf>
    <xf numFmtId="14" fontId="5" fillId="3" borderId="20" xfId="0" applyNumberFormat="1" applyFont="1" applyFill="1" applyBorder="1" applyAlignment="1" applyProtection="1">
      <alignment horizontal="center" vertical="center" wrapText="1"/>
      <protection locked="0"/>
    </xf>
    <xf numFmtId="14" fontId="5" fillId="3" borderId="99" xfId="0" applyNumberFormat="1" applyFont="1" applyFill="1" applyBorder="1" applyAlignment="1" applyProtection="1">
      <alignment horizontal="center" vertical="center" wrapText="1"/>
      <protection locked="0"/>
    </xf>
    <xf numFmtId="0" fontId="8" fillId="5" borderId="52" xfId="0" applyNumberFormat="1" applyFont="1" applyFill="1" applyBorder="1" applyAlignment="1" applyProtection="1">
      <alignment horizontal="left" vertical="center" wrapText="1"/>
    </xf>
    <xf numFmtId="0" fontId="8" fillId="4" borderId="71" xfId="0" applyNumberFormat="1" applyFont="1" applyFill="1" applyBorder="1" applyAlignment="1" applyProtection="1">
      <alignment horizontal="center"/>
    </xf>
    <xf numFmtId="0" fontId="8" fillId="4" borderId="74" xfId="0" applyNumberFormat="1" applyFont="1" applyFill="1" applyBorder="1" applyAlignment="1" applyProtection="1">
      <alignment horizontal="center"/>
    </xf>
    <xf numFmtId="0" fontId="8" fillId="4" borderId="30" xfId="0" applyNumberFormat="1" applyFont="1" applyFill="1" applyBorder="1" applyAlignment="1" applyProtection="1">
      <alignment horizontal="center"/>
    </xf>
    <xf numFmtId="0" fontId="8" fillId="4" borderId="55" xfId="0" applyNumberFormat="1" applyFont="1" applyFill="1" applyBorder="1" applyAlignment="1" applyProtection="1">
      <alignment horizontal="center"/>
    </xf>
    <xf numFmtId="39" fontId="4" fillId="3" borderId="70" xfId="0" applyNumberFormat="1" applyFont="1" applyFill="1" applyBorder="1" applyAlignment="1" applyProtection="1">
      <alignment horizontal="left" vertical="center"/>
      <protection locked="0"/>
    </xf>
    <xf numFmtId="39" fontId="5" fillId="4" borderId="24" xfId="0" applyNumberFormat="1" applyFont="1" applyFill="1" applyBorder="1" applyAlignment="1" applyProtection="1">
      <alignment horizontal="center"/>
    </xf>
    <xf numFmtId="39" fontId="5" fillId="4" borderId="1" xfId="0" applyNumberFormat="1" applyFont="1" applyFill="1" applyBorder="1" applyAlignment="1" applyProtection="1">
      <alignment horizontal="center"/>
    </xf>
    <xf numFmtId="39" fontId="4" fillId="3" borderId="75" xfId="0" applyNumberFormat="1" applyFont="1" applyFill="1" applyBorder="1" applyAlignment="1" applyProtection="1">
      <alignment horizontal="left" vertical="center"/>
      <protection locked="0"/>
    </xf>
    <xf numFmtId="39" fontId="4" fillId="3" borderId="115" xfId="0" applyNumberFormat="1" applyFont="1" applyFill="1" applyBorder="1" applyAlignment="1" applyProtection="1">
      <alignment horizontal="left" vertical="center"/>
      <protection locked="0"/>
    </xf>
    <xf numFmtId="0" fontId="7" fillId="5" borderId="25" xfId="0" applyNumberFormat="1" applyFont="1" applyFill="1" applyBorder="1" applyAlignment="1" applyProtection="1">
      <alignment horizontal="center" vertical="center" textRotation="90"/>
    </xf>
    <xf numFmtId="0" fontId="7" fillId="5" borderId="1" xfId="0" applyNumberFormat="1" applyFont="1" applyFill="1" applyBorder="1" applyAlignment="1" applyProtection="1">
      <alignment horizontal="center" vertical="center" textRotation="90"/>
    </xf>
    <xf numFmtId="0" fontId="5" fillId="4" borderId="86" xfId="0" applyNumberFormat="1" applyFont="1" applyFill="1" applyBorder="1" applyAlignment="1" applyProtection="1">
      <alignment horizontal="right" vertical="center"/>
    </xf>
    <xf numFmtId="0" fontId="5" fillId="4" borderId="63" xfId="0" applyNumberFormat="1" applyFont="1" applyFill="1" applyBorder="1" applyAlignment="1" applyProtection="1">
      <alignment horizontal="right" vertical="center"/>
    </xf>
    <xf numFmtId="0" fontId="5" fillId="4" borderId="96" xfId="0" applyNumberFormat="1" applyFont="1" applyFill="1" applyBorder="1" applyAlignment="1" applyProtection="1">
      <alignment horizontal="right" vertical="center"/>
    </xf>
    <xf numFmtId="0" fontId="7" fillId="5" borderId="9" xfId="0" applyNumberFormat="1" applyFont="1" applyFill="1" applyBorder="1" applyAlignment="1" applyProtection="1">
      <alignment horizontal="center" vertical="top"/>
    </xf>
    <xf numFmtId="0" fontId="5" fillId="4" borderId="113" xfId="0" applyNumberFormat="1" applyFont="1" applyFill="1" applyBorder="1" applyAlignment="1" applyProtection="1">
      <alignment horizontal="left" vertical="center"/>
    </xf>
    <xf numFmtId="0" fontId="5" fillId="4" borderId="98" xfId="0" applyNumberFormat="1" applyFont="1" applyFill="1" applyBorder="1" applyAlignment="1" applyProtection="1">
      <alignment horizontal="left" vertical="center"/>
    </xf>
    <xf numFmtId="0" fontId="5" fillId="4" borderId="99" xfId="0" applyNumberFormat="1" applyFont="1" applyFill="1" applyBorder="1" applyAlignment="1" applyProtection="1">
      <alignment horizontal="left" vertical="center"/>
    </xf>
    <xf numFmtId="0" fontId="7" fillId="4" borderId="114" xfId="0" applyNumberFormat="1" applyFont="1" applyFill="1" applyBorder="1" applyAlignment="1" applyProtection="1">
      <alignment horizontal="left" vertical="center"/>
    </xf>
    <xf numFmtId="0" fontId="7" fillId="4" borderId="60" xfId="0" applyNumberFormat="1" applyFont="1" applyFill="1" applyBorder="1" applyAlignment="1" applyProtection="1">
      <alignment horizontal="left" vertical="center"/>
    </xf>
    <xf numFmtId="0" fontId="7" fillId="4" borderId="95" xfId="0" applyNumberFormat="1" applyFont="1" applyFill="1" applyBorder="1" applyAlignment="1" applyProtection="1">
      <alignment horizontal="left" vertical="center"/>
    </xf>
    <xf numFmtId="0" fontId="5" fillId="4" borderId="20" xfId="0" applyNumberFormat="1" applyFont="1" applyFill="1" applyBorder="1" applyAlignment="1" applyProtection="1">
      <alignment horizontal="center" vertical="center"/>
    </xf>
    <xf numFmtId="0" fontId="5" fillId="4" borderId="99" xfId="0" applyNumberFormat="1" applyFont="1" applyFill="1" applyBorder="1" applyAlignment="1" applyProtection="1">
      <alignment horizontal="center" vertical="center"/>
    </xf>
    <xf numFmtId="49" fontId="16" fillId="3" borderId="51" xfId="0" applyNumberFormat="1" applyFont="1" applyFill="1" applyBorder="1" applyAlignment="1" applyProtection="1">
      <alignment horizontal="left" vertical="center"/>
      <protection locked="0"/>
    </xf>
    <xf numFmtId="49" fontId="16" fillId="3" borderId="8" xfId="0" applyNumberFormat="1" applyFont="1" applyFill="1" applyBorder="1" applyAlignment="1" applyProtection="1">
      <alignment horizontal="left" vertical="center"/>
      <protection locked="0"/>
    </xf>
    <xf numFmtId="49" fontId="16" fillId="3" borderId="52" xfId="0" applyNumberFormat="1" applyFont="1" applyFill="1" applyBorder="1" applyAlignment="1" applyProtection="1">
      <alignment horizontal="left" vertical="center"/>
      <protection locked="0"/>
    </xf>
    <xf numFmtId="0" fontId="5" fillId="4" borderId="31" xfId="0" applyNumberFormat="1" applyFont="1" applyFill="1" applyBorder="1" applyAlignment="1" applyProtection="1">
      <alignment horizontal="right" vertical="center"/>
    </xf>
    <xf numFmtId="0" fontId="5" fillId="4" borderId="55" xfId="0" applyNumberFormat="1" applyFont="1" applyFill="1" applyBorder="1" applyAlignment="1" applyProtection="1">
      <alignment horizontal="right" vertical="center"/>
    </xf>
    <xf numFmtId="0" fontId="3" fillId="3" borderId="71" xfId="0" applyNumberFormat="1" applyFont="1" applyFill="1" applyBorder="1" applyAlignment="1" applyProtection="1">
      <alignment vertical="top"/>
      <protection locked="0"/>
    </xf>
    <xf numFmtId="0" fontId="3" fillId="3" borderId="72" xfId="0" applyNumberFormat="1" applyFont="1" applyFill="1" applyBorder="1" applyAlignment="1" applyProtection="1">
      <alignment vertical="top"/>
      <protection locked="0"/>
    </xf>
    <xf numFmtId="0" fontId="3" fillId="3" borderId="107" xfId="0" applyNumberFormat="1" applyFont="1" applyFill="1" applyBorder="1" applyAlignment="1" applyProtection="1">
      <alignment vertical="top"/>
      <protection locked="0"/>
    </xf>
    <xf numFmtId="0" fontId="3" fillId="3" borderId="108" xfId="0" applyNumberFormat="1" applyFont="1" applyFill="1" applyBorder="1" applyAlignment="1" applyProtection="1">
      <alignment vertical="top"/>
      <protection locked="0"/>
    </xf>
    <xf numFmtId="0" fontId="5" fillId="4" borderId="98" xfId="0" applyNumberFormat="1" applyFont="1" applyFill="1" applyBorder="1" applyAlignment="1" applyProtection="1">
      <alignment horizontal="center" vertical="center"/>
    </xf>
    <xf numFmtId="0" fontId="5" fillId="4" borderId="109" xfId="0" applyNumberFormat="1" applyFont="1" applyFill="1" applyBorder="1" applyAlignment="1" applyProtection="1">
      <alignment horizontal="center" vertical="center"/>
    </xf>
    <xf numFmtId="39" fontId="4" fillId="5" borderId="96" xfId="0" applyNumberFormat="1" applyFont="1" applyFill="1" applyBorder="1" applyAlignment="1" applyProtection="1">
      <alignment horizontal="right" vertical="center"/>
      <protection hidden="1"/>
    </xf>
    <xf numFmtId="39" fontId="4" fillId="5" borderId="55" xfId="0" applyNumberFormat="1" applyFont="1" applyFill="1" applyBorder="1" applyAlignment="1" applyProtection="1">
      <alignment horizontal="right" vertical="center"/>
      <protection hidden="1"/>
    </xf>
    <xf numFmtId="0" fontId="4" fillId="5" borderId="110" xfId="0" applyNumberFormat="1" applyFont="1" applyFill="1" applyBorder="1" applyAlignment="1" applyProtection="1">
      <alignment horizontal="left" vertical="center"/>
    </xf>
    <xf numFmtId="0" fontId="4" fillId="5" borderId="111" xfId="0" applyNumberFormat="1" applyFont="1" applyFill="1" applyBorder="1" applyAlignment="1" applyProtection="1">
      <alignment horizontal="left" vertical="center"/>
    </xf>
    <xf numFmtId="14" fontId="5" fillId="3" borderId="112" xfId="0" applyNumberFormat="1" applyFont="1" applyFill="1" applyBorder="1" applyAlignment="1" applyProtection="1">
      <alignment horizontal="center" vertical="center" wrapText="1"/>
      <protection locked="0"/>
    </xf>
    <xf numFmtId="0" fontId="5" fillId="4" borderId="8" xfId="0" applyNumberFormat="1" applyFont="1" applyFill="1" applyBorder="1" applyAlignment="1" applyProtection="1">
      <alignment horizontal="left" vertical="top" wrapText="1"/>
    </xf>
    <xf numFmtId="0" fontId="5" fillId="4" borderId="56" xfId="0" applyNumberFormat="1" applyFont="1" applyFill="1" applyBorder="1" applyAlignment="1" applyProtection="1">
      <alignment horizontal="left" vertical="top" wrapText="1"/>
    </xf>
    <xf numFmtId="0" fontId="5" fillId="5" borderId="64" xfId="0" applyNumberFormat="1" applyFont="1" applyFill="1" applyBorder="1" applyAlignment="1" applyProtection="1">
      <alignment horizontal="left" vertical="center" wrapText="1" indent="1"/>
    </xf>
    <xf numFmtId="0" fontId="5" fillId="5" borderId="57" xfId="0" applyNumberFormat="1" applyFont="1" applyFill="1" applyBorder="1" applyAlignment="1" applyProtection="1">
      <alignment horizontal="left" vertical="center" wrapText="1" indent="1"/>
    </xf>
    <xf numFmtId="0" fontId="5" fillId="5" borderId="71" xfId="0" applyNumberFormat="1" applyFont="1" applyFill="1" applyBorder="1" applyAlignment="1" applyProtection="1">
      <alignment horizontal="left" vertical="top"/>
    </xf>
    <xf numFmtId="0" fontId="5" fillId="5" borderId="72" xfId="0" applyNumberFormat="1" applyFont="1" applyFill="1" applyBorder="1" applyAlignment="1" applyProtection="1">
      <alignment horizontal="left" vertical="top"/>
    </xf>
    <xf numFmtId="0" fontId="15" fillId="5" borderId="48" xfId="0" applyNumberFormat="1" applyFont="1" applyFill="1" applyBorder="1" applyAlignment="1" applyProtection="1">
      <alignment horizontal="left" vertical="top"/>
    </xf>
    <xf numFmtId="0" fontId="15" fillId="5" borderId="69" xfId="0" applyNumberFormat="1" applyFont="1" applyFill="1" applyBorder="1" applyAlignment="1" applyProtection="1">
      <alignment horizontal="left" vertical="top"/>
    </xf>
    <xf numFmtId="0" fontId="15" fillId="5" borderId="45" xfId="0" applyNumberFormat="1" applyFont="1" applyFill="1" applyBorder="1" applyAlignment="1" applyProtection="1">
      <alignment horizontal="left" vertical="top"/>
    </xf>
    <xf numFmtId="0" fontId="16" fillId="3" borderId="103" xfId="0" applyNumberFormat="1" applyFont="1" applyFill="1" applyBorder="1" applyAlignment="1" applyProtection="1">
      <alignment horizontal="left" vertical="center"/>
      <protection locked="0"/>
    </xf>
    <xf numFmtId="0" fontId="16" fillId="3" borderId="104" xfId="0" applyNumberFormat="1" applyFont="1" applyFill="1" applyBorder="1" applyAlignment="1" applyProtection="1">
      <alignment horizontal="left" vertical="center"/>
      <protection locked="0"/>
    </xf>
    <xf numFmtId="0" fontId="16" fillId="3" borderId="105" xfId="0" applyNumberFormat="1" applyFont="1" applyFill="1" applyBorder="1" applyAlignment="1" applyProtection="1">
      <alignment horizontal="left" vertical="center"/>
      <protection locked="0"/>
    </xf>
    <xf numFmtId="0" fontId="3" fillId="3" borderId="74" xfId="0" applyNumberFormat="1" applyFont="1" applyFill="1" applyBorder="1" applyAlignment="1" applyProtection="1">
      <alignment horizontal="center" vertical="top"/>
      <protection locked="0"/>
    </xf>
    <xf numFmtId="0" fontId="3" fillId="3" borderId="55" xfId="0" applyNumberFormat="1" applyFont="1" applyFill="1" applyBorder="1" applyAlignment="1" applyProtection="1">
      <alignment horizontal="center" vertical="top"/>
      <protection locked="0"/>
    </xf>
    <xf numFmtId="0" fontId="4" fillId="5" borderId="64" xfId="0" applyNumberFormat="1" applyFont="1" applyFill="1" applyBorder="1" applyAlignment="1" applyProtection="1">
      <alignment horizontal="left" vertical="center" wrapText="1"/>
    </xf>
    <xf numFmtId="0" fontId="3" fillId="3" borderId="106" xfId="0" applyNumberFormat="1" applyFont="1" applyFill="1" applyBorder="1" applyAlignment="1" applyProtection="1">
      <alignment horizontal="center" vertical="top"/>
      <protection locked="0"/>
    </xf>
    <xf numFmtId="0" fontId="6" fillId="3" borderId="87" xfId="0" applyNumberFormat="1" applyFont="1" applyFill="1" applyBorder="1" applyAlignment="1" applyProtection="1">
      <alignment horizontal="left" vertical="center"/>
      <protection locked="0"/>
    </xf>
    <xf numFmtId="0" fontId="6" fillId="3" borderId="94" xfId="0" applyNumberFormat="1" applyFont="1" applyFill="1" applyBorder="1" applyAlignment="1" applyProtection="1">
      <alignment horizontal="left" vertical="center"/>
      <protection locked="0"/>
    </xf>
    <xf numFmtId="0" fontId="6" fillId="3" borderId="60" xfId="0" applyNumberFormat="1" applyFont="1" applyFill="1" applyBorder="1" applyAlignment="1" applyProtection="1">
      <alignment horizontal="left" vertical="center"/>
      <protection locked="0"/>
    </xf>
    <xf numFmtId="0" fontId="6" fillId="3" borderId="95" xfId="0" applyNumberFormat="1" applyFont="1" applyFill="1" applyBorder="1" applyAlignment="1" applyProtection="1">
      <alignment horizontal="left" vertical="center"/>
      <protection locked="0"/>
    </xf>
    <xf numFmtId="0" fontId="5" fillId="4" borderId="64" xfId="0" applyNumberFormat="1" applyFont="1" applyFill="1" applyBorder="1" applyAlignment="1" applyProtection="1">
      <alignment horizontal="center" vertical="top"/>
    </xf>
    <xf numFmtId="0" fontId="5" fillId="4" borderId="63" xfId="0" applyNumberFormat="1" applyFont="1" applyFill="1" applyBorder="1" applyAlignment="1" applyProtection="1">
      <alignment horizontal="center" vertical="top"/>
    </xf>
    <xf numFmtId="0" fontId="5" fillId="4" borderId="96" xfId="0" applyNumberFormat="1" applyFont="1" applyFill="1" applyBorder="1" applyAlignment="1" applyProtection="1">
      <alignment horizontal="center" vertical="top"/>
    </xf>
    <xf numFmtId="0" fontId="0" fillId="2" borderId="29" xfId="0" applyNumberFormat="1" applyBorder="1" applyProtection="1"/>
    <xf numFmtId="0" fontId="5" fillId="5" borderId="64" xfId="0" applyNumberFormat="1" applyFont="1" applyFill="1" applyBorder="1" applyAlignment="1" applyProtection="1">
      <alignment horizontal="left" vertical="center" wrapText="1"/>
    </xf>
    <xf numFmtId="0" fontId="5" fillId="5" borderId="63" xfId="0" applyNumberFormat="1" applyFont="1" applyFill="1" applyBorder="1" applyAlignment="1" applyProtection="1">
      <alignment horizontal="left" vertical="center" wrapText="1"/>
    </xf>
    <xf numFmtId="0" fontId="5" fillId="5" borderId="57" xfId="0" applyNumberFormat="1" applyFont="1" applyFill="1" applyBorder="1" applyAlignment="1" applyProtection="1">
      <alignment horizontal="left" vertical="center" wrapText="1"/>
    </xf>
    <xf numFmtId="0" fontId="5" fillId="5" borderId="97" xfId="0" applyNumberFormat="1" applyFont="1" applyFill="1" applyBorder="1" applyAlignment="1" applyProtection="1">
      <alignment horizontal="left" vertical="center" wrapText="1"/>
    </xf>
    <xf numFmtId="0" fontId="5" fillId="5" borderId="98" xfId="0" applyNumberFormat="1" applyFont="1" applyFill="1" applyBorder="1" applyAlignment="1" applyProtection="1">
      <alignment horizontal="left" vertical="center" wrapText="1"/>
    </xf>
    <xf numFmtId="0" fontId="5" fillId="5" borderId="99" xfId="0" applyNumberFormat="1" applyFont="1" applyFill="1" applyBorder="1" applyAlignment="1" applyProtection="1">
      <alignment horizontal="left" vertical="center" wrapText="1"/>
    </xf>
    <xf numFmtId="39" fontId="4" fillId="3" borderId="100" xfId="0" applyNumberFormat="1" applyFont="1" applyFill="1" applyBorder="1" applyAlignment="1" applyProtection="1">
      <alignment horizontal="left" vertical="center"/>
      <protection locked="0"/>
    </xf>
    <xf numFmtId="39" fontId="4" fillId="3" borderId="101" xfId="0" applyNumberFormat="1" applyFont="1" applyFill="1" applyBorder="1" applyAlignment="1" applyProtection="1">
      <alignment horizontal="left" vertical="center"/>
      <protection locked="0"/>
    </xf>
    <xf numFmtId="166" fontId="6" fillId="3" borderId="87" xfId="0" applyNumberFormat="1" applyFont="1" applyFill="1" applyBorder="1" applyAlignment="1" applyProtection="1">
      <alignment horizontal="right" vertical="center"/>
      <protection locked="0"/>
    </xf>
    <xf numFmtId="166" fontId="6" fillId="3" borderId="88" xfId="0" applyNumberFormat="1" applyFont="1" applyFill="1" applyBorder="1" applyAlignment="1" applyProtection="1">
      <alignment horizontal="right" vertical="center"/>
      <protection locked="0"/>
    </xf>
    <xf numFmtId="0" fontId="6" fillId="3" borderId="89" xfId="0" applyNumberFormat="1" applyFont="1" applyFill="1" applyBorder="1" applyAlignment="1" applyProtection="1">
      <alignment horizontal="right" vertical="center"/>
      <protection locked="0"/>
    </xf>
    <xf numFmtId="0" fontId="6" fillId="3" borderId="90" xfId="0" applyNumberFormat="1" applyFont="1" applyFill="1" applyBorder="1" applyAlignment="1" applyProtection="1">
      <alignment horizontal="right" vertical="center"/>
      <protection locked="0"/>
    </xf>
    <xf numFmtId="0" fontId="6" fillId="3" borderId="8" xfId="0" applyNumberFormat="1" applyFont="1" applyFill="1" applyBorder="1" applyAlignment="1" applyProtection="1">
      <alignment horizontal="right" vertical="center"/>
      <protection locked="0"/>
    </xf>
    <xf numFmtId="0" fontId="6" fillId="3" borderId="91" xfId="0" applyNumberFormat="1" applyFont="1" applyFill="1" applyBorder="1" applyAlignment="1" applyProtection="1">
      <alignment horizontal="right" vertical="center"/>
      <protection locked="0"/>
    </xf>
    <xf numFmtId="0" fontId="4" fillId="4" borderId="92" xfId="0" applyNumberFormat="1" applyFont="1" applyFill="1" applyBorder="1" applyAlignment="1" applyProtection="1">
      <alignment horizontal="center" wrapText="1"/>
    </xf>
    <xf numFmtId="0" fontId="4" fillId="4" borderId="93" xfId="0" applyNumberFormat="1" applyFont="1" applyFill="1" applyBorder="1" applyAlignment="1" applyProtection="1">
      <alignment horizontal="center" wrapText="1"/>
    </xf>
    <xf numFmtId="14" fontId="4" fillId="4" borderId="84" xfId="0" applyNumberFormat="1" applyFont="1" applyFill="1" applyBorder="1" applyAlignment="1" applyProtection="1">
      <alignment horizontal="center" wrapText="1"/>
    </xf>
    <xf numFmtId="14" fontId="4" fillId="4" borderId="85" xfId="0" applyNumberFormat="1" applyFont="1" applyFill="1" applyBorder="1" applyAlignment="1" applyProtection="1">
      <alignment horizontal="center" wrapText="1"/>
    </xf>
    <xf numFmtId="0" fontId="4" fillId="3" borderId="71" xfId="0" applyNumberFormat="1" applyFont="1" applyFill="1" applyBorder="1" applyAlignment="1" applyProtection="1">
      <alignment horizontal="left" vertical="top" wrapText="1"/>
      <protection locked="0"/>
    </xf>
    <xf numFmtId="0" fontId="4" fillId="3" borderId="72" xfId="0" applyNumberFormat="1" applyFont="1" applyFill="1" applyBorder="1" applyAlignment="1" applyProtection="1">
      <alignment horizontal="left" vertical="top" wrapText="1"/>
      <protection locked="0"/>
    </xf>
    <xf numFmtId="0" fontId="4" fillId="3" borderId="74" xfId="0" applyNumberFormat="1" applyFont="1" applyFill="1" applyBorder="1" applyAlignment="1" applyProtection="1">
      <alignment horizontal="left" vertical="top" wrapText="1"/>
      <protection locked="0"/>
    </xf>
    <xf numFmtId="0" fontId="4" fillId="3" borderId="30" xfId="0" applyNumberFormat="1" applyFont="1" applyFill="1" applyBorder="1" applyAlignment="1" applyProtection="1">
      <alignment horizontal="left" vertical="top" wrapText="1"/>
      <protection locked="0"/>
    </xf>
    <xf numFmtId="0" fontId="4" fillId="3" borderId="31" xfId="0" applyNumberFormat="1" applyFont="1" applyFill="1" applyBorder="1" applyAlignment="1" applyProtection="1">
      <alignment horizontal="left" vertical="top" wrapText="1"/>
      <protection locked="0"/>
    </xf>
    <xf numFmtId="0" fontId="4" fillId="3" borderId="55" xfId="0" applyNumberFormat="1" applyFont="1" applyFill="1" applyBorder="1" applyAlignment="1" applyProtection="1">
      <alignment horizontal="left" vertical="top" wrapText="1"/>
      <protection locked="0"/>
    </xf>
    <xf numFmtId="18" fontId="0" fillId="2" borderId="29" xfId="0" applyNumberFormat="1" applyBorder="1"/>
    <xf numFmtId="0" fontId="6" fillId="3" borderId="8" xfId="0" applyNumberFormat="1" applyFont="1" applyFill="1" applyBorder="1" applyAlignment="1" applyProtection="1">
      <alignment horizontal="left" vertical="center"/>
      <protection locked="0"/>
    </xf>
    <xf numFmtId="0" fontId="6" fillId="3" borderId="56" xfId="0" applyNumberFormat="1" applyFont="1" applyFill="1" applyBorder="1" applyAlignment="1" applyProtection="1">
      <alignment horizontal="left" vertical="center"/>
      <protection locked="0"/>
    </xf>
    <xf numFmtId="0" fontId="7" fillId="5" borderId="24" xfId="0" applyNumberFormat="1" applyFont="1" applyFill="1" applyBorder="1" applyAlignment="1" applyProtection="1">
      <alignment horizontal="center" vertical="center" textRotation="90"/>
    </xf>
    <xf numFmtId="18" fontId="5" fillId="8" borderId="86" xfId="0" applyNumberFormat="1" applyFont="1" applyFill="1" applyBorder="1" applyAlignment="1" applyProtection="1">
      <alignment horizontal="center" vertical="center"/>
      <protection locked="0"/>
    </xf>
    <xf numFmtId="18" fontId="5" fillId="8" borderId="20" xfId="0" applyNumberFormat="1" applyFont="1" applyFill="1" applyBorder="1" applyAlignment="1" applyProtection="1">
      <alignment horizontal="center" vertical="center"/>
      <protection locked="0"/>
    </xf>
    <xf numFmtId="4" fontId="4" fillId="13" borderId="53" xfId="0" applyNumberFormat="1" applyFont="1" applyFill="1" applyBorder="1" applyAlignment="1" applyProtection="1">
      <alignment horizontal="center" vertical="center" wrapText="1"/>
    </xf>
    <xf numFmtId="4" fontId="4" fillId="13" borderId="54" xfId="0" applyNumberFormat="1" applyFont="1" applyFill="1" applyBorder="1" applyAlignment="1" applyProtection="1">
      <alignment horizontal="center" vertical="center" wrapText="1"/>
    </xf>
    <xf numFmtId="4" fontId="4" fillId="13" borderId="77" xfId="0" applyNumberFormat="1" applyFont="1" applyFill="1" applyBorder="1" applyAlignment="1" applyProtection="1">
      <alignment horizontal="center" vertical="center" wrapText="1"/>
    </xf>
    <xf numFmtId="39" fontId="5" fillId="4" borderId="78" xfId="0" applyNumberFormat="1" applyFont="1" applyFill="1" applyBorder="1" applyAlignment="1" applyProtection="1">
      <alignment horizontal="center" wrapText="1"/>
    </xf>
    <xf numFmtId="39" fontId="5" fillId="4" borderId="30" xfId="0" applyNumberFormat="1" applyFont="1" applyFill="1" applyBorder="1" applyAlignment="1" applyProtection="1">
      <alignment horizontal="center" wrapText="1"/>
    </xf>
    <xf numFmtId="0" fontId="4" fillId="4" borderId="71" xfId="0" applyNumberFormat="1" applyFont="1" applyFill="1" applyBorder="1" applyAlignment="1" applyProtection="1">
      <alignment horizontal="left" wrapText="1"/>
    </xf>
    <xf numFmtId="0" fontId="4" fillId="4" borderId="74" xfId="0" applyNumberFormat="1" applyFont="1" applyFill="1" applyBorder="1" applyAlignment="1" applyProtection="1">
      <alignment horizontal="left" wrapText="1"/>
    </xf>
    <xf numFmtId="0" fontId="4" fillId="4" borderId="30" xfId="0" applyNumberFormat="1" applyFont="1" applyFill="1" applyBorder="1" applyAlignment="1" applyProtection="1">
      <alignment horizontal="left" wrapText="1"/>
    </xf>
    <xf numFmtId="0" fontId="4" fillId="4" borderId="55" xfId="0" applyNumberFormat="1" applyFont="1" applyFill="1" applyBorder="1" applyAlignment="1" applyProtection="1">
      <alignment horizontal="left" wrapText="1"/>
    </xf>
    <xf numFmtId="0" fontId="5" fillId="3" borderId="75" xfId="0" applyNumberFormat="1" applyFont="1" applyFill="1" applyBorder="1" applyAlignment="1" applyProtection="1">
      <alignment horizontal="left" vertical="center"/>
      <protection locked="0"/>
    </xf>
    <xf numFmtId="0" fontId="5" fillId="3" borderId="76" xfId="0" applyNumberFormat="1" applyFont="1" applyFill="1" applyBorder="1" applyAlignment="1" applyProtection="1">
      <alignment horizontal="left" vertical="center"/>
      <protection locked="0"/>
    </xf>
    <xf numFmtId="0" fontId="5" fillId="3" borderId="82" xfId="0" applyNumberFormat="1" applyFont="1" applyFill="1" applyBorder="1" applyAlignment="1" applyProtection="1">
      <alignment horizontal="left" vertical="center"/>
      <protection locked="0"/>
    </xf>
    <xf numFmtId="0" fontId="6" fillId="3" borderId="0" xfId="0" applyNumberFormat="1" applyFont="1" applyFill="1" applyBorder="1" applyAlignment="1" applyProtection="1">
      <alignment horizontal="left" vertical="top" wrapText="1"/>
      <protection locked="0"/>
    </xf>
    <xf numFmtId="0" fontId="6" fillId="2" borderId="0" xfId="0" applyNumberFormat="1" applyFont="1" applyAlignment="1" applyProtection="1">
      <alignment horizontal="left" wrapText="1"/>
    </xf>
    <xf numFmtId="0" fontId="4" fillId="3" borderId="75" xfId="0" applyNumberFormat="1" applyFont="1" applyFill="1" applyBorder="1" applyAlignment="1" applyProtection="1">
      <alignment horizontal="left" vertical="top" wrapText="1"/>
      <protection locked="0"/>
    </xf>
    <xf numFmtId="0" fontId="4" fillId="3" borderId="76" xfId="0" applyNumberFormat="1" applyFont="1" applyFill="1" applyBorder="1" applyAlignment="1" applyProtection="1">
      <alignment horizontal="left" vertical="top" wrapText="1"/>
      <protection locked="0"/>
    </xf>
    <xf numFmtId="0" fontId="5" fillId="5" borderId="48" xfId="0" applyNumberFormat="1" applyFont="1" applyFill="1" applyBorder="1" applyAlignment="1" applyProtection="1">
      <alignment horizontal="left" vertical="center" wrapText="1"/>
    </xf>
    <xf numFmtId="0" fontId="5" fillId="5" borderId="69" xfId="0" applyNumberFormat="1" applyFont="1" applyFill="1" applyBorder="1" applyAlignment="1" applyProtection="1">
      <alignment horizontal="left" vertical="center" wrapText="1"/>
    </xf>
    <xf numFmtId="0" fontId="5" fillId="5" borderId="45" xfId="0" applyNumberFormat="1" applyFont="1" applyFill="1" applyBorder="1" applyAlignment="1" applyProtection="1">
      <alignment horizontal="left" vertical="center" wrapText="1"/>
    </xf>
    <xf numFmtId="0" fontId="7" fillId="5" borderId="25" xfId="0" applyNumberFormat="1" applyFont="1" applyFill="1" applyBorder="1" applyAlignment="1" applyProtection="1">
      <alignment horizontal="left" vertical="center" textRotation="90"/>
    </xf>
    <xf numFmtId="0" fontId="7" fillId="5" borderId="1" xfId="0" applyNumberFormat="1" applyFont="1" applyFill="1" applyBorder="1" applyAlignment="1" applyProtection="1">
      <alignment horizontal="left" vertical="center" textRotation="90"/>
    </xf>
    <xf numFmtId="0" fontId="4" fillId="5" borderId="71" xfId="0" applyNumberFormat="1" applyFont="1" applyFill="1" applyBorder="1" applyAlignment="1" applyProtection="1">
      <alignment horizontal="right" vertical="center"/>
    </xf>
    <xf numFmtId="0" fontId="4" fillId="5" borderId="72" xfId="0" applyNumberFormat="1" applyFont="1" applyFill="1" applyBorder="1" applyAlignment="1" applyProtection="1">
      <alignment horizontal="right" vertical="center"/>
    </xf>
    <xf numFmtId="0" fontId="7" fillId="5" borderId="24" xfId="0" applyNumberFormat="1" applyFont="1" applyFill="1" applyBorder="1" applyAlignment="1" applyProtection="1">
      <alignment horizontal="center" vertical="top"/>
    </xf>
    <xf numFmtId="0" fontId="7" fillId="5" borderId="25" xfId="0" applyNumberFormat="1" applyFont="1" applyFill="1" applyBorder="1" applyAlignment="1" applyProtection="1">
      <alignment horizontal="center" vertical="top"/>
    </xf>
    <xf numFmtId="0" fontId="3" fillId="3" borderId="30" xfId="0" applyNumberFormat="1" applyFont="1" applyFill="1" applyBorder="1" applyAlignment="1" applyProtection="1">
      <alignment vertical="top"/>
      <protection locked="0"/>
    </xf>
    <xf numFmtId="0" fontId="3" fillId="3" borderId="31" xfId="0" applyNumberFormat="1" applyFont="1" applyFill="1" applyBorder="1" applyAlignment="1" applyProtection="1">
      <alignment vertical="top"/>
      <protection locked="0"/>
    </xf>
    <xf numFmtId="0" fontId="7" fillId="5" borderId="1" xfId="0" applyNumberFormat="1" applyFont="1" applyFill="1" applyBorder="1" applyAlignment="1" applyProtection="1">
      <alignment horizontal="center" vertical="top"/>
    </xf>
    <xf numFmtId="0" fontId="4" fillId="3" borderId="9" xfId="0" applyNumberFormat="1" applyFont="1" applyFill="1" applyBorder="1" applyAlignment="1" applyProtection="1">
      <alignment horizontal="left" vertical="top" wrapText="1"/>
      <protection locked="0"/>
    </xf>
    <xf numFmtId="0" fontId="4" fillId="3" borderId="0" xfId="0" applyNumberFormat="1" applyFont="1" applyFill="1" applyBorder="1" applyAlignment="1" applyProtection="1">
      <alignment horizontal="left" vertical="top" wrapText="1"/>
      <protection locked="0"/>
    </xf>
    <xf numFmtId="0" fontId="4" fillId="3" borderId="73" xfId="0" applyNumberFormat="1" applyFont="1" applyFill="1" applyBorder="1" applyAlignment="1" applyProtection="1">
      <alignment horizontal="left" vertical="top" wrapText="1"/>
      <protection locked="0"/>
    </xf>
    <xf numFmtId="0" fontId="5" fillId="5" borderId="72" xfId="0" applyNumberFormat="1" applyFont="1" applyFill="1" applyBorder="1" applyAlignment="1" applyProtection="1">
      <alignment horizontal="center" vertical="top"/>
    </xf>
    <xf numFmtId="0" fontId="5" fillId="5" borderId="74" xfId="0" applyNumberFormat="1" applyFont="1" applyFill="1" applyBorder="1" applyAlignment="1" applyProtection="1">
      <alignment horizontal="center" vertical="top"/>
    </xf>
    <xf numFmtId="0" fontId="4" fillId="13" borderId="48" xfId="0" applyNumberFormat="1" applyFont="1" applyFill="1" applyBorder="1" applyAlignment="1" applyProtection="1">
      <alignment horizontal="right" vertical="top"/>
    </xf>
    <xf numFmtId="0" fontId="4" fillId="13" borderId="69" xfId="0" applyNumberFormat="1" applyFont="1" applyFill="1" applyBorder="1" applyAlignment="1" applyProtection="1">
      <alignment horizontal="right" vertical="top"/>
    </xf>
    <xf numFmtId="0" fontId="4" fillId="13" borderId="134" xfId="0" applyNumberFormat="1" applyFont="1" applyFill="1" applyBorder="1" applyAlignment="1" applyProtection="1">
      <alignment horizontal="right" vertical="top"/>
    </xf>
    <xf numFmtId="0" fontId="6" fillId="14" borderId="138" xfId="0" applyNumberFormat="1" applyFont="1" applyFill="1" applyBorder="1"/>
    <xf numFmtId="0" fontId="6" fillId="14" borderId="73" xfId="0" applyNumberFormat="1" applyFont="1" applyFill="1" applyBorder="1"/>
    <xf numFmtId="0" fontId="6" fillId="14" borderId="55" xfId="0" applyNumberFormat="1" applyFont="1" applyFill="1" applyBorder="1"/>
    <xf numFmtId="0" fontId="5" fillId="5" borderId="9" xfId="0" applyNumberFormat="1" applyFont="1" applyFill="1" applyBorder="1" applyAlignment="1" applyProtection="1">
      <alignment horizontal="left" vertical="center" wrapText="1"/>
    </xf>
    <xf numFmtId="0" fontId="5" fillId="5" borderId="0" xfId="0" applyNumberFormat="1" applyFont="1" applyFill="1" applyBorder="1" applyAlignment="1" applyProtection="1">
      <alignment horizontal="left" vertical="center" wrapText="1"/>
    </xf>
    <xf numFmtId="0" fontId="5" fillId="5" borderId="65" xfId="0" applyNumberFormat="1" applyFont="1" applyFill="1" applyBorder="1" applyAlignment="1" applyProtection="1">
      <alignment horizontal="left" vertical="center" wrapText="1"/>
    </xf>
    <xf numFmtId="14" fontId="5" fillId="5" borderId="135" xfId="0" applyNumberFormat="1" applyFont="1" applyFill="1" applyBorder="1" applyAlignment="1" applyProtection="1">
      <alignment horizontal="center" vertical="center" wrapText="1"/>
    </xf>
    <xf numFmtId="14" fontId="5" fillId="3" borderId="65" xfId="0" applyNumberFormat="1" applyFont="1" applyFill="1" applyBorder="1" applyAlignment="1" applyProtection="1">
      <alignment horizontal="center" vertical="center" wrapText="1"/>
      <protection locked="0"/>
    </xf>
    <xf numFmtId="0" fontId="6" fillId="5" borderId="8" xfId="0" applyNumberFormat="1" applyFont="1" applyFill="1" applyBorder="1" applyAlignment="1" applyProtection="1">
      <alignment horizontal="left" vertical="center"/>
    </xf>
    <xf numFmtId="0" fontId="6" fillId="5" borderId="56" xfId="0" applyNumberFormat="1" applyFont="1" applyFill="1" applyBorder="1" applyAlignment="1" applyProtection="1">
      <alignment horizontal="left" vertical="center"/>
    </xf>
    <xf numFmtId="0" fontId="6" fillId="5" borderId="8" xfId="0" applyNumberFormat="1" applyFont="1" applyFill="1" applyBorder="1" applyAlignment="1" applyProtection="1">
      <alignment horizontal="right" vertical="center"/>
    </xf>
    <xf numFmtId="0" fontId="6" fillId="5" borderId="52" xfId="0" applyNumberFormat="1" applyFont="1" applyFill="1" applyBorder="1" applyAlignment="1" applyProtection="1">
      <alignment horizontal="right" vertical="center"/>
    </xf>
    <xf numFmtId="0" fontId="6" fillId="3" borderId="71" xfId="0" applyNumberFormat="1" applyFont="1" applyFill="1" applyBorder="1" applyAlignment="1" applyProtection="1">
      <alignment horizontal="left" vertical="top" wrapText="1"/>
      <protection locked="0"/>
    </xf>
    <xf numFmtId="0" fontId="6" fillId="3" borderId="72" xfId="0" applyNumberFormat="1" applyFont="1" applyFill="1" applyBorder="1" applyAlignment="1" applyProtection="1">
      <alignment horizontal="left" vertical="top" wrapText="1"/>
      <protection locked="0"/>
    </xf>
    <xf numFmtId="0" fontId="6" fillId="3" borderId="74" xfId="0" applyNumberFormat="1" applyFont="1" applyFill="1" applyBorder="1" applyAlignment="1" applyProtection="1">
      <alignment horizontal="left" vertical="top" wrapText="1"/>
      <protection locked="0"/>
    </xf>
    <xf numFmtId="0" fontId="6" fillId="3" borderId="30" xfId="0" applyNumberFormat="1" applyFont="1" applyFill="1" applyBorder="1" applyAlignment="1" applyProtection="1">
      <alignment horizontal="left" vertical="top" wrapText="1"/>
      <protection locked="0"/>
    </xf>
    <xf numFmtId="0" fontId="6" fillId="3" borderId="31" xfId="0" applyNumberFormat="1" applyFont="1" applyFill="1" applyBorder="1" applyAlignment="1" applyProtection="1">
      <alignment horizontal="left" vertical="top" wrapText="1"/>
      <protection locked="0"/>
    </xf>
    <xf numFmtId="0" fontId="6" fillId="3" borderId="55" xfId="0" applyNumberFormat="1" applyFont="1" applyFill="1" applyBorder="1" applyAlignment="1" applyProtection="1">
      <alignment horizontal="left" vertical="top" wrapText="1"/>
      <protection locked="0"/>
    </xf>
    <xf numFmtId="166" fontId="6" fillId="5" borderId="131" xfId="0" applyNumberFormat="1" applyFont="1" applyFill="1" applyBorder="1" applyAlignment="1" applyProtection="1">
      <alignment horizontal="right" vertical="center"/>
    </xf>
    <xf numFmtId="166" fontId="6" fillId="5" borderId="136" xfId="0" applyNumberFormat="1" applyFont="1" applyFill="1" applyBorder="1" applyAlignment="1" applyProtection="1">
      <alignment horizontal="right" vertical="center"/>
    </xf>
    <xf numFmtId="0" fontId="2" fillId="4" borderId="30" xfId="0" applyNumberFormat="1" applyFont="1" applyFill="1" applyBorder="1" applyAlignment="1" applyProtection="1">
      <alignment horizontal="left" vertical="center"/>
    </xf>
    <xf numFmtId="0" fontId="6" fillId="5" borderId="89" xfId="0" applyNumberFormat="1" applyFont="1" applyFill="1" applyBorder="1" applyAlignment="1" applyProtection="1">
      <alignment horizontal="left" vertical="center"/>
    </xf>
    <xf numFmtId="0" fontId="6" fillId="5" borderId="123" xfId="0" applyNumberFormat="1" applyFont="1" applyFill="1" applyBorder="1" applyAlignment="1" applyProtection="1">
      <alignment horizontal="left" vertical="center"/>
    </xf>
    <xf numFmtId="0" fontId="6" fillId="5" borderId="89" xfId="0" applyNumberFormat="1" applyFont="1" applyFill="1" applyBorder="1" applyAlignment="1" applyProtection="1">
      <alignment horizontal="right" vertical="center"/>
    </xf>
    <xf numFmtId="0" fontId="6" fillId="5" borderId="137" xfId="0" applyNumberFormat="1" applyFont="1" applyFill="1" applyBorder="1" applyAlignment="1" applyProtection="1">
      <alignment horizontal="right" vertical="center"/>
    </xf>
    <xf numFmtId="0" fontId="2" fillId="4" borderId="71" xfId="0" applyNumberFormat="1" applyFont="1" applyFill="1" applyBorder="1" applyAlignment="1" applyProtection="1">
      <alignment horizontal="left" vertical="center"/>
    </xf>
    <xf numFmtId="0" fontId="2" fillId="4" borderId="72" xfId="0" applyNumberFormat="1" applyFont="1" applyFill="1" applyBorder="1" applyAlignment="1" applyProtection="1">
      <alignment horizontal="left" vertical="center"/>
    </xf>
    <xf numFmtId="0" fontId="2" fillId="4" borderId="130" xfId="0" applyNumberFormat="1" applyFont="1" applyFill="1" applyBorder="1" applyAlignment="1" applyProtection="1">
      <alignment horizontal="left" vertical="center"/>
    </xf>
    <xf numFmtId="0" fontId="6" fillId="5" borderId="131" xfId="0" applyNumberFormat="1" applyFont="1" applyFill="1" applyBorder="1" applyAlignment="1" applyProtection="1">
      <alignment horizontal="left" vertical="center"/>
    </xf>
    <xf numFmtId="0" fontId="6" fillId="5" borderId="133" xfId="0" applyNumberFormat="1" applyFont="1" applyFill="1" applyBorder="1" applyAlignment="1" applyProtection="1">
      <alignment horizontal="left" vertical="center"/>
    </xf>
    <xf numFmtId="166" fontId="6" fillId="5" borderId="132" xfId="0" applyNumberFormat="1" applyFont="1" applyFill="1" applyBorder="1" applyAlignment="1" applyProtection="1">
      <alignment horizontal="right" vertical="center"/>
    </xf>
    <xf numFmtId="0" fontId="6" fillId="5" borderId="90" xfId="0" applyNumberFormat="1" applyFont="1" applyFill="1" applyBorder="1" applyAlignment="1" applyProtection="1">
      <alignment horizontal="right" vertical="center"/>
    </xf>
    <xf numFmtId="0" fontId="4" fillId="5" borderId="48" xfId="0" applyNumberFormat="1" applyFont="1" applyFill="1" applyBorder="1" applyAlignment="1" applyProtection="1">
      <alignment horizontal="right" vertical="center"/>
    </xf>
    <xf numFmtId="0" fontId="4" fillId="5" borderId="69" xfId="0" applyNumberFormat="1" applyFont="1" applyFill="1" applyBorder="1" applyAlignment="1" applyProtection="1">
      <alignment horizontal="right" vertical="center"/>
    </xf>
    <xf numFmtId="0" fontId="19" fillId="2" borderId="0" xfId="0" applyNumberFormat="1" applyFont="1" applyAlignment="1" applyProtection="1">
      <alignment horizontal="center" vertical="top" textRotation="180"/>
    </xf>
    <xf numFmtId="0" fontId="6" fillId="5" borderId="91" xfId="0" applyNumberFormat="1" applyFont="1" applyFill="1" applyBorder="1" applyAlignment="1" applyProtection="1">
      <alignment horizontal="right" vertical="center"/>
    </xf>
    <xf numFmtId="0" fontId="5" fillId="4" borderId="86" xfId="0" applyNumberFormat="1" applyFont="1" applyFill="1" applyBorder="1" applyAlignment="1" applyProtection="1">
      <alignment horizontal="left" vertical="center"/>
    </xf>
    <xf numFmtId="0" fontId="5" fillId="4" borderId="63" xfId="0" applyNumberFormat="1" applyFont="1" applyFill="1" applyBorder="1" applyAlignment="1" applyProtection="1">
      <alignment horizontal="left" vertical="center"/>
    </xf>
    <xf numFmtId="0" fontId="5" fillId="4" borderId="96" xfId="0" applyNumberFormat="1" applyFont="1" applyFill="1" applyBorder="1" applyAlignment="1" applyProtection="1">
      <alignment horizontal="left" vertical="center"/>
    </xf>
    <xf numFmtId="0" fontId="5" fillId="4" borderId="31" xfId="0" applyNumberFormat="1" applyFont="1" applyFill="1" applyBorder="1" applyAlignment="1" applyProtection="1">
      <alignment horizontal="left" vertical="center"/>
    </xf>
    <xf numFmtId="0" fontId="5" fillId="4" borderId="55" xfId="0" applyNumberFormat="1" applyFont="1" applyFill="1" applyBorder="1" applyAlignment="1" applyProtection="1">
      <alignment horizontal="left" vertical="center"/>
    </xf>
    <xf numFmtId="0" fontId="34" fillId="5" borderId="73" xfId="0" applyNumberFormat="1" applyFont="1" applyFill="1" applyBorder="1" applyAlignment="1">
      <alignment horizontal="center" vertical="center" textRotation="90"/>
    </xf>
    <xf numFmtId="0" fontId="5" fillId="4" borderId="8" xfId="0" applyNumberFormat="1" applyFont="1" applyFill="1" applyBorder="1" applyAlignment="1" applyProtection="1">
      <alignment horizontal="left" vertical="center"/>
    </xf>
    <xf numFmtId="0" fontId="5" fillId="4" borderId="56" xfId="0" applyNumberFormat="1" applyFont="1" applyFill="1" applyBorder="1" applyAlignment="1" applyProtection="1">
      <alignment horizontal="left" vertical="center"/>
    </xf>
    <xf numFmtId="0" fontId="5" fillId="4" borderId="51" xfId="0" applyNumberFormat="1" applyFont="1" applyFill="1" applyBorder="1" applyAlignment="1" applyProtection="1">
      <alignment horizontal="center" vertical="center"/>
    </xf>
    <xf numFmtId="0" fontId="5" fillId="4" borderId="56" xfId="0" applyNumberFormat="1" applyFont="1" applyFill="1" applyBorder="1" applyAlignment="1" applyProtection="1">
      <alignment horizontal="center" vertical="center"/>
    </xf>
    <xf numFmtId="0" fontId="5" fillId="4" borderId="8" xfId="0" applyNumberFormat="1" applyFont="1" applyFill="1" applyBorder="1" applyAlignment="1" applyProtection="1">
      <alignment horizontal="center" vertical="center"/>
    </xf>
    <xf numFmtId="0" fontId="5" fillId="4" borderId="52" xfId="0" applyNumberFormat="1" applyFont="1" applyFill="1" applyBorder="1" applyAlignment="1" applyProtection="1">
      <alignment horizontal="center" vertical="center"/>
    </xf>
    <xf numFmtId="1" fontId="16" fillId="3" borderId="139" xfId="0" applyNumberFormat="1" applyFont="1" applyFill="1" applyBorder="1" applyAlignment="1" applyProtection="1">
      <alignment horizontal="right" vertical="center"/>
      <protection locked="0"/>
    </xf>
    <xf numFmtId="1" fontId="16" fillId="3" borderId="105" xfId="0" applyNumberFormat="1" applyFont="1" applyFill="1" applyBorder="1" applyAlignment="1" applyProtection="1">
      <alignment horizontal="right" vertical="center"/>
      <protection locked="0"/>
    </xf>
    <xf numFmtId="0" fontId="2" fillId="4" borderId="34" xfId="0" applyNumberFormat="1" applyFont="1" applyFill="1" applyBorder="1" applyAlignment="1">
      <alignment horizontal="center"/>
    </xf>
    <xf numFmtId="0" fontId="2" fillId="4" borderId="146" xfId="0" applyNumberFormat="1" applyFont="1" applyFill="1" applyBorder="1" applyAlignment="1">
      <alignment horizontal="center"/>
    </xf>
    <xf numFmtId="0" fontId="6" fillId="2" borderId="18" xfId="0" applyNumberFormat="1" applyFont="1" applyBorder="1" applyAlignment="1">
      <alignment horizontal="left"/>
    </xf>
    <xf numFmtId="0" fontId="6" fillId="2" borderId="35" xfId="0" applyNumberFormat="1" applyFont="1" applyBorder="1" applyAlignment="1">
      <alignment horizontal="left"/>
    </xf>
    <xf numFmtId="0" fontId="2" fillId="4" borderId="143" xfId="0" applyNumberFormat="1" applyFont="1" applyFill="1" applyBorder="1" applyAlignment="1">
      <alignment horizontal="center"/>
    </xf>
    <xf numFmtId="0" fontId="2" fillId="2" borderId="98" xfId="0" applyNumberFormat="1" applyFont="1" applyBorder="1" applyAlignment="1">
      <alignment horizontal="center" vertical="center"/>
    </xf>
    <xf numFmtId="0" fontId="2" fillId="2" borderId="99" xfId="0" applyNumberFormat="1" applyFont="1" applyBorder="1" applyAlignment="1">
      <alignment horizontal="center" vertical="center"/>
    </xf>
    <xf numFmtId="0" fontId="2" fillId="2" borderId="0" xfId="0" applyNumberFormat="1" applyFont="1" applyAlignment="1">
      <alignment horizontal="center" vertical="center"/>
    </xf>
    <xf numFmtId="0" fontId="2" fillId="2" borderId="65" xfId="0" applyNumberFormat="1" applyFont="1" applyBorder="1" applyAlignment="1">
      <alignment horizontal="center" vertical="center"/>
    </xf>
    <xf numFmtId="0" fontId="8" fillId="2" borderId="142" xfId="0" applyNumberFormat="1" applyFont="1" applyBorder="1" applyAlignment="1">
      <alignment horizontal="left" vertical="center"/>
    </xf>
    <xf numFmtId="0" fontId="8" fillId="2" borderId="69" xfId="0" applyNumberFormat="1" applyFont="1" applyBorder="1" applyAlignment="1">
      <alignment horizontal="left" vertical="center"/>
    </xf>
    <xf numFmtId="0" fontId="6" fillId="2" borderId="69" xfId="0" applyNumberFormat="1" applyFont="1" applyBorder="1" applyAlignment="1" applyProtection="1">
      <alignment horizontal="left" vertical="center"/>
      <protection locked="0"/>
    </xf>
    <xf numFmtId="0" fontId="6" fillId="2" borderId="134" xfId="0" applyNumberFormat="1" applyFont="1" applyBorder="1" applyAlignment="1" applyProtection="1">
      <alignment horizontal="left" vertical="center"/>
      <protection locked="0"/>
    </xf>
    <xf numFmtId="0" fontId="2" fillId="2" borderId="73" xfId="0" applyNumberFormat="1" applyFont="1" applyBorder="1" applyAlignment="1">
      <alignment horizontal="center" vertical="center"/>
    </xf>
    <xf numFmtId="0" fontId="7" fillId="0" borderId="0" xfId="0" applyNumberFormat="1" applyFont="1" applyFill="1" applyBorder="1" applyAlignment="1">
      <alignment horizontal="center" vertical="center" textRotation="90"/>
    </xf>
    <xf numFmtId="0" fontId="6" fillId="2" borderId="35" xfId="0" applyNumberFormat="1" applyFont="1" applyBorder="1" applyAlignment="1">
      <alignment horizontal="left" vertical="center"/>
    </xf>
    <xf numFmtId="0" fontId="2" fillId="2" borderId="0" xfId="0" applyNumberFormat="1" applyFont="1" applyBorder="1" applyAlignment="1">
      <alignment horizontal="center" vertical="center"/>
    </xf>
    <xf numFmtId="0" fontId="6" fillId="2" borderId="51" xfId="0" applyNumberFormat="1" applyFont="1" applyBorder="1" applyAlignment="1">
      <alignment horizontal="left"/>
    </xf>
    <xf numFmtId="0" fontId="6" fillId="2" borderId="8" xfId="0" applyNumberFormat="1" applyFont="1" applyBorder="1" applyAlignment="1">
      <alignment horizontal="left"/>
    </xf>
    <xf numFmtId="0" fontId="6" fillId="2" borderId="56" xfId="0" applyNumberFormat="1" applyFont="1" applyBorder="1" applyAlignment="1">
      <alignment horizontal="left"/>
    </xf>
    <xf numFmtId="0" fontId="4" fillId="2" borderId="112" xfId="0" applyNumberFormat="1" applyFont="1" applyBorder="1" applyAlignment="1">
      <alignment horizontal="center" vertical="center" wrapText="1"/>
    </xf>
    <xf numFmtId="0" fontId="4" fillId="2" borderId="0" xfId="0" applyNumberFormat="1" applyFont="1" applyBorder="1" applyAlignment="1">
      <alignment horizontal="center" vertical="center" wrapText="1"/>
    </xf>
    <xf numFmtId="0" fontId="4" fillId="2" borderId="65" xfId="0" applyNumberFormat="1" applyFont="1" applyBorder="1" applyAlignment="1">
      <alignment horizontal="center" vertical="center" wrapText="1"/>
    </xf>
    <xf numFmtId="0" fontId="4" fillId="2" borderId="20" xfId="0" applyNumberFormat="1" applyFont="1" applyBorder="1" applyAlignment="1">
      <alignment horizontal="center" vertical="center" wrapText="1"/>
    </xf>
    <xf numFmtId="0" fontId="4" fillId="2" borderId="98" xfId="0" applyNumberFormat="1" applyFont="1" applyBorder="1" applyAlignment="1">
      <alignment horizontal="center" vertical="center" wrapText="1"/>
    </xf>
    <xf numFmtId="0" fontId="4" fillId="2" borderId="99" xfId="0" applyNumberFormat="1" applyFont="1" applyBorder="1" applyAlignment="1">
      <alignment horizontal="center" vertical="center" wrapText="1"/>
    </xf>
    <xf numFmtId="0" fontId="6" fillId="2" borderId="86" xfId="0" applyNumberFormat="1" applyFont="1" applyBorder="1" applyAlignment="1">
      <alignment horizontal="left"/>
    </xf>
    <xf numFmtId="0" fontId="6" fillId="2" borderId="63" xfId="0" applyNumberFormat="1" applyFont="1" applyBorder="1" applyAlignment="1">
      <alignment horizontal="left"/>
    </xf>
    <xf numFmtId="0" fontId="6" fillId="2" borderId="57" xfId="0" applyNumberFormat="1" applyFont="1" applyBorder="1" applyAlignment="1">
      <alignment horizontal="left"/>
    </xf>
    <xf numFmtId="14" fontId="6" fillId="2" borderId="86" xfId="0" applyNumberFormat="1" applyFont="1" applyBorder="1" applyAlignment="1">
      <alignment horizontal="center"/>
    </xf>
    <xf numFmtId="14" fontId="6" fillId="2" borderId="57" xfId="0" applyNumberFormat="1" applyFont="1" applyBorder="1" applyAlignment="1">
      <alignment horizontal="center"/>
    </xf>
    <xf numFmtId="0" fontId="6" fillId="2" borderId="75" xfId="0" applyNumberFormat="1" applyFont="1" applyBorder="1" applyAlignment="1">
      <alignment horizontal="left"/>
    </xf>
    <xf numFmtId="0" fontId="6" fillId="2" borderId="76" xfId="0" applyNumberFormat="1" applyFont="1" applyBorder="1" applyAlignment="1">
      <alignment horizontal="left"/>
    </xf>
    <xf numFmtId="0" fontId="6" fillId="2" borderId="101" xfId="0" applyNumberFormat="1" applyFont="1" applyBorder="1" applyAlignment="1">
      <alignment horizontal="left"/>
    </xf>
    <xf numFmtId="0" fontId="6" fillId="2" borderId="86" xfId="0" applyNumberFormat="1" applyFont="1" applyBorder="1" applyAlignment="1">
      <alignment horizontal="left" vertical="center"/>
    </xf>
    <xf numFmtId="0" fontId="6" fillId="2" borderId="63" xfId="0" applyNumberFormat="1" applyFont="1" applyBorder="1" applyAlignment="1">
      <alignment horizontal="left" vertical="center"/>
    </xf>
    <xf numFmtId="0" fontId="6" fillId="2" borderId="57" xfId="0" applyNumberFormat="1" applyFont="1" applyBorder="1" applyAlignment="1">
      <alignment horizontal="left" vertical="center"/>
    </xf>
    <xf numFmtId="0" fontId="6" fillId="2" borderId="20" xfId="0" applyNumberFormat="1" applyFont="1" applyBorder="1" applyAlignment="1">
      <alignment horizontal="left" vertical="center"/>
    </xf>
    <xf numFmtId="0" fontId="6" fillId="2" borderId="98" xfId="0" applyNumberFormat="1" applyFont="1" applyBorder="1" applyAlignment="1">
      <alignment horizontal="left" vertical="center"/>
    </xf>
    <xf numFmtId="0" fontId="6" fillId="2" borderId="99" xfId="0" applyNumberFormat="1" applyFont="1" applyBorder="1" applyAlignment="1">
      <alignment horizontal="left" vertical="center"/>
    </xf>
    <xf numFmtId="0" fontId="6" fillId="2" borderId="145" xfId="0" applyNumberFormat="1" applyFont="1" applyBorder="1" applyAlignment="1">
      <alignment horizontal="left"/>
    </xf>
    <xf numFmtId="0" fontId="6" fillId="2" borderId="13" xfId="0" applyNumberFormat="1" applyFont="1" applyBorder="1" applyAlignment="1">
      <alignment horizontal="left"/>
    </xf>
    <xf numFmtId="0" fontId="6" fillId="2" borderId="52" xfId="0" applyNumberFormat="1" applyFont="1" applyBorder="1" applyAlignment="1">
      <alignment horizontal="left"/>
    </xf>
    <xf numFmtId="0" fontId="6" fillId="2" borderId="33" xfId="0" applyNumberFormat="1" applyFont="1" applyBorder="1" applyAlignment="1">
      <alignment horizontal="left"/>
    </xf>
    <xf numFmtId="0" fontId="6" fillId="2" borderId="44" xfId="0" applyNumberFormat="1" applyFont="1" applyBorder="1" applyAlignment="1">
      <alignment horizontal="left"/>
    </xf>
    <xf numFmtId="0" fontId="6" fillId="2" borderId="144" xfId="0" applyNumberFormat="1" applyFont="1" applyBorder="1" applyAlignment="1">
      <alignment horizontal="left"/>
    </xf>
    <xf numFmtId="0" fontId="6" fillId="2" borderId="113" xfId="0" applyNumberFormat="1" applyFont="1" applyBorder="1" applyAlignment="1">
      <alignment horizontal="left"/>
    </xf>
    <xf numFmtId="0" fontId="2" fillId="4" borderId="27" xfId="0" applyNumberFormat="1" applyFont="1" applyFill="1" applyBorder="1" applyAlignment="1">
      <alignment horizontal="center"/>
    </xf>
    <xf numFmtId="0" fontId="2" fillId="4" borderId="26" xfId="0" applyNumberFormat="1" applyFont="1" applyFill="1" applyBorder="1" applyAlignment="1">
      <alignment horizontal="center"/>
    </xf>
    <xf numFmtId="0" fontId="2" fillId="4" borderId="28" xfId="0" applyNumberFormat="1" applyFont="1" applyFill="1" applyBorder="1" applyAlignment="1">
      <alignment horizontal="center"/>
    </xf>
    <xf numFmtId="0" fontId="6" fillId="2" borderId="141" xfId="0" applyNumberFormat="1" applyFont="1" applyBorder="1" applyAlignment="1">
      <alignment horizontal="left"/>
    </xf>
    <xf numFmtId="0" fontId="6" fillId="2" borderId="140" xfId="0" applyNumberFormat="1" applyFont="1" applyBorder="1" applyAlignment="1">
      <alignment horizontal="left"/>
    </xf>
    <xf numFmtId="2" fontId="6" fillId="2" borderId="86" xfId="0" applyNumberFormat="1" applyFont="1" applyBorder="1" applyAlignment="1">
      <alignment horizontal="right"/>
    </xf>
    <xf numFmtId="2" fontId="6" fillId="2" borderId="63" xfId="0" applyNumberFormat="1" applyFont="1" applyBorder="1" applyAlignment="1">
      <alignment horizontal="right"/>
    </xf>
    <xf numFmtId="2" fontId="6" fillId="2" borderId="57" xfId="0" applyNumberFormat="1" applyFont="1" applyBorder="1" applyAlignment="1">
      <alignment horizontal="right"/>
    </xf>
    <xf numFmtId="14" fontId="6" fillId="2" borderId="75" xfId="0" applyNumberFormat="1" applyFont="1" applyBorder="1" applyAlignment="1">
      <alignment horizontal="center"/>
    </xf>
    <xf numFmtId="14" fontId="6" fillId="2" borderId="101" xfId="0" applyNumberFormat="1" applyFont="1" applyBorder="1" applyAlignment="1">
      <alignment horizontal="center"/>
    </xf>
    <xf numFmtId="2" fontId="6" fillId="2" borderId="75" xfId="0" applyNumberFormat="1" applyFont="1" applyBorder="1" applyAlignment="1">
      <alignment horizontal="right"/>
    </xf>
    <xf numFmtId="2" fontId="6" fillId="2" borderId="76" xfId="0" applyNumberFormat="1" applyFont="1" applyBorder="1" applyAlignment="1">
      <alignment horizontal="right"/>
    </xf>
    <xf numFmtId="2" fontId="6" fillId="2" borderId="101" xfId="0" applyNumberFormat="1" applyFont="1" applyBorder="1" applyAlignment="1">
      <alignment horizontal="right"/>
    </xf>
    <xf numFmtId="0" fontId="2" fillId="2" borderId="72" xfId="0" applyNumberFormat="1" applyFont="1" applyBorder="1" applyAlignment="1">
      <alignment horizontal="center"/>
    </xf>
    <xf numFmtId="0" fontId="6" fillId="2" borderId="113" xfId="0" applyNumberFormat="1" applyFont="1" applyBorder="1" applyAlignment="1">
      <alignment horizontal="left" vertical="top"/>
    </xf>
    <xf numFmtId="0" fontId="6" fillId="2" borderId="8" xfId="0" applyNumberFormat="1" applyFont="1" applyBorder="1" applyAlignment="1">
      <alignment horizontal="left" vertical="top"/>
    </xf>
    <xf numFmtId="0" fontId="6" fillId="2" borderId="56" xfId="0" applyNumberFormat="1" applyFont="1" applyBorder="1" applyAlignment="1">
      <alignment horizontal="left" vertical="top"/>
    </xf>
    <xf numFmtId="0" fontId="6" fillId="2" borderId="143" xfId="0" applyNumberFormat="1" applyFont="1" applyBorder="1" applyAlignment="1">
      <alignment horizontal="left"/>
    </xf>
    <xf numFmtId="0" fontId="6" fillId="2" borderId="34" xfId="0" applyNumberFormat="1" applyFont="1" applyBorder="1" applyAlignment="1">
      <alignment horizontal="left"/>
    </xf>
    <xf numFmtId="0" fontId="6" fillId="2" borderId="141" xfId="0" applyNumberFormat="1" applyFont="1" applyBorder="1" applyAlignment="1">
      <alignment horizontal="center"/>
    </xf>
    <xf numFmtId="0" fontId="6" fillId="2" borderId="76" xfId="0" applyNumberFormat="1" applyFont="1" applyBorder="1" applyAlignment="1">
      <alignment horizontal="center"/>
    </xf>
    <xf numFmtId="0" fontId="6" fillId="2" borderId="140" xfId="0" applyNumberFormat="1" applyFont="1" applyBorder="1" applyAlignment="1">
      <alignment horizontal="center"/>
    </xf>
    <xf numFmtId="0" fontId="6" fillId="2" borderId="146" xfId="0" applyNumberFormat="1" applyFont="1" applyBorder="1" applyAlignment="1">
      <alignment horizontal="left"/>
    </xf>
    <xf numFmtId="0" fontId="6" fillId="2" borderId="51" xfId="0" applyNumberFormat="1" applyFont="1" applyBorder="1" applyAlignment="1">
      <alignment horizontal="left" vertical="top" wrapText="1"/>
    </xf>
    <xf numFmtId="0" fontId="6" fillId="2" borderId="8" xfId="0" applyNumberFormat="1" applyFont="1" applyBorder="1" applyAlignment="1">
      <alignment horizontal="left" vertical="top" wrapText="1"/>
    </xf>
    <xf numFmtId="0" fontId="6" fillId="2" borderId="52" xfId="0" applyNumberFormat="1" applyFont="1" applyBorder="1" applyAlignment="1">
      <alignment horizontal="left" vertical="top" wrapText="1"/>
    </xf>
    <xf numFmtId="0" fontId="2" fillId="2" borderId="31" xfId="0" applyNumberFormat="1" applyFont="1" applyBorder="1" applyAlignment="1">
      <alignment horizontal="center" vertical="top"/>
    </xf>
    <xf numFmtId="0" fontId="2" fillId="2" borderId="55" xfId="0" applyNumberFormat="1" applyFont="1" applyBorder="1" applyAlignment="1">
      <alignment horizontal="center" vertical="top"/>
    </xf>
    <xf numFmtId="0" fontId="4" fillId="2" borderId="71" xfId="0" applyNumberFormat="1" applyFont="1" applyBorder="1" applyAlignment="1">
      <alignment horizontal="center" vertical="center" wrapText="1"/>
    </xf>
    <xf numFmtId="0" fontId="4" fillId="2" borderId="72" xfId="0" applyNumberFormat="1" applyFont="1" applyBorder="1" applyAlignment="1">
      <alignment horizontal="center" vertical="center" wrapText="1"/>
    </xf>
    <xf numFmtId="0" fontId="4" fillId="2" borderId="74" xfId="0" applyNumberFormat="1" applyFont="1" applyBorder="1" applyAlignment="1">
      <alignment horizontal="center" vertical="center" wrapText="1"/>
    </xf>
    <xf numFmtId="0" fontId="4" fillId="2" borderId="30" xfId="0" applyNumberFormat="1" applyFont="1" applyBorder="1" applyAlignment="1">
      <alignment horizontal="center" vertical="center" wrapText="1"/>
    </xf>
    <xf numFmtId="0" fontId="4" fillId="2" borderId="31" xfId="0" applyNumberFormat="1" applyFont="1" applyBorder="1" applyAlignment="1">
      <alignment horizontal="center" vertical="center" wrapText="1"/>
    </xf>
    <xf numFmtId="0" fontId="4" fillId="2" borderId="55" xfId="0" applyNumberFormat="1" applyFont="1" applyBorder="1" applyAlignment="1">
      <alignment horizontal="center" vertical="center" wrapText="1"/>
    </xf>
    <xf numFmtId="0" fontId="6" fillId="2" borderId="45" xfId="0" applyNumberFormat="1" applyFont="1" applyBorder="1" applyAlignment="1" applyProtection="1">
      <alignment horizontal="left" vertical="center"/>
      <protection locked="0"/>
    </xf>
    <xf numFmtId="14" fontId="6" fillId="2" borderId="35" xfId="0" applyNumberFormat="1" applyFont="1" applyBorder="1" applyAlignment="1">
      <alignment horizontal="left"/>
    </xf>
    <xf numFmtId="0" fontId="7" fillId="5" borderId="73" xfId="0" applyNumberFormat="1" applyFont="1" applyFill="1" applyBorder="1" applyAlignment="1" applyProtection="1">
      <alignment horizontal="center" vertical="center" textRotation="90"/>
    </xf>
    <xf numFmtId="0" fontId="7" fillId="5" borderId="55" xfId="0" applyNumberFormat="1" applyFont="1" applyFill="1" applyBorder="1" applyAlignment="1" applyProtection="1">
      <alignment horizontal="center" vertical="center" textRotation="90"/>
    </xf>
    <xf numFmtId="0" fontId="4" fillId="3" borderId="86" xfId="0" applyNumberFormat="1" applyFont="1" applyFill="1" applyBorder="1" applyAlignment="1" applyProtection="1">
      <alignment horizontal="left" vertical="top" wrapText="1"/>
      <protection locked="0"/>
    </xf>
    <xf numFmtId="0" fontId="4" fillId="3" borderId="63" xfId="0" applyNumberFormat="1" applyFont="1" applyFill="1" applyBorder="1" applyAlignment="1" applyProtection="1">
      <alignment horizontal="left" vertical="top" wrapText="1"/>
      <protection locked="0"/>
    </xf>
    <xf numFmtId="0" fontId="4" fillId="3" borderId="20" xfId="0" applyNumberFormat="1" applyFont="1" applyFill="1" applyBorder="1" applyAlignment="1" applyProtection="1">
      <alignment horizontal="left" vertical="top" wrapText="1"/>
      <protection locked="0"/>
    </xf>
    <xf numFmtId="0" fontId="4" fillId="3" borderId="99" xfId="0" applyNumberFormat="1" applyFont="1" applyFill="1" applyBorder="1" applyAlignment="1" applyProtection="1">
      <alignment horizontal="left" vertical="top" wrapText="1"/>
      <protection locked="0"/>
    </xf>
    <xf numFmtId="0" fontId="27" fillId="7" borderId="0" xfId="0" applyNumberFormat="1" applyFont="1" applyFill="1" applyAlignment="1">
      <alignment vertical="top" wrapText="1"/>
    </xf>
    <xf numFmtId="0" fontId="21" fillId="7" borderId="0" xfId="0" applyNumberFormat="1" applyFont="1" applyFill="1" applyAlignment="1">
      <alignment vertical="top" wrapText="1"/>
    </xf>
    <xf numFmtId="0" fontId="29" fillId="5" borderId="0" xfId="3" applyNumberFormat="1" applyFont="1" applyFill="1" applyAlignment="1" applyProtection="1">
      <alignment horizontal="right"/>
    </xf>
    <xf numFmtId="0" fontId="11" fillId="6" borderId="0" xfId="0" applyNumberFormat="1" applyFont="1" applyFill="1" applyBorder="1" applyAlignment="1" applyProtection="1">
      <alignment horizontal="center" wrapText="1"/>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CheckBox" fmlaLink="'-'!$F$5" lockText="1"/>
</file>

<file path=xl/ctrlProps/ctrlProp100.xml><?xml version="1.0" encoding="utf-8"?>
<formControlPr xmlns="http://schemas.microsoft.com/office/spreadsheetml/2009/9/main" objectType="CheckBox" fmlaLink="'-'!$N$18" lockText="1"/>
</file>

<file path=xl/ctrlProps/ctrlProp101.xml><?xml version="1.0" encoding="utf-8"?>
<formControlPr xmlns="http://schemas.microsoft.com/office/spreadsheetml/2009/9/main" objectType="GBox"/>
</file>

<file path=xl/ctrlProps/ctrlProp102.xml><?xml version="1.0" encoding="utf-8"?>
<formControlPr xmlns="http://schemas.microsoft.com/office/spreadsheetml/2009/9/main" objectType="Radio" firstButton="1" fmlaLink="'-'!$B$152" lockText="1"/>
</file>

<file path=xl/ctrlProps/ctrlProp103.xml><?xml version="1.0" encoding="utf-8"?>
<formControlPr xmlns="http://schemas.microsoft.com/office/spreadsheetml/2009/9/main" objectType="Radio" checked="Checked" lockText="1"/>
</file>

<file path=xl/ctrlProps/ctrlProp104.xml><?xml version="1.0" encoding="utf-8"?>
<formControlPr xmlns="http://schemas.microsoft.com/office/spreadsheetml/2009/9/main" objectType="GBox"/>
</file>

<file path=xl/ctrlProps/ctrlProp105.xml><?xml version="1.0" encoding="utf-8"?>
<formControlPr xmlns="http://schemas.microsoft.com/office/spreadsheetml/2009/9/main" objectType="Radio" firstButton="1" fmlaLink="'-'!$F$152" lockText="1"/>
</file>

<file path=xl/ctrlProps/ctrlProp106.xml><?xml version="1.0" encoding="utf-8"?>
<formControlPr xmlns="http://schemas.microsoft.com/office/spreadsheetml/2009/9/main" objectType="Radio" checked="Checked" lockText="1"/>
</file>

<file path=xl/ctrlProps/ctrlProp107.xml><?xml version="1.0" encoding="utf-8"?>
<formControlPr xmlns="http://schemas.microsoft.com/office/spreadsheetml/2009/9/main" objectType="GBox"/>
</file>

<file path=xl/ctrlProps/ctrlProp108.xml><?xml version="1.0" encoding="utf-8"?>
<formControlPr xmlns="http://schemas.microsoft.com/office/spreadsheetml/2009/9/main" objectType="Radio" firstButton="1" fmlaLink="'-'!$B$150" lockText="1"/>
</file>

<file path=xl/ctrlProps/ctrlProp109.xml><?xml version="1.0" encoding="utf-8"?>
<formControlPr xmlns="http://schemas.microsoft.com/office/spreadsheetml/2009/9/main" objectType="Radio" checked="Checked" lockText="1"/>
</file>

<file path=xl/ctrlProps/ctrlProp11.xml><?xml version="1.0" encoding="utf-8"?>
<formControlPr xmlns="http://schemas.microsoft.com/office/spreadsheetml/2009/9/main" objectType="CheckBox" fmlaLink="'-'!$F$4" lockText="1"/>
</file>

<file path=xl/ctrlProps/ctrlProp110.xml><?xml version="1.0" encoding="utf-8"?>
<formControlPr xmlns="http://schemas.microsoft.com/office/spreadsheetml/2009/9/main" objectType="GBox"/>
</file>

<file path=xl/ctrlProps/ctrlProp111.xml><?xml version="1.0" encoding="utf-8"?>
<formControlPr xmlns="http://schemas.microsoft.com/office/spreadsheetml/2009/9/main" objectType="Radio" firstButton="1" fmlaLink="'-'!$F$150" lockText="1"/>
</file>

<file path=xl/ctrlProps/ctrlProp112.xml><?xml version="1.0" encoding="utf-8"?>
<formControlPr xmlns="http://schemas.microsoft.com/office/spreadsheetml/2009/9/main" objectType="Radio" checked="Checked"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CheckBox" fmlaLink="'-'!$B$67" lockText="1"/>
</file>

<file path=xl/ctrlProps/ctrlProp115.xml><?xml version="1.0" encoding="utf-8"?>
<formControlPr xmlns="http://schemas.microsoft.com/office/spreadsheetml/2009/9/main" objectType="CheckBox" fmlaLink="'-'!$B$66" lockText="1"/>
</file>

<file path=xl/ctrlProps/ctrlProp116.xml><?xml version="1.0" encoding="utf-8"?>
<formControlPr xmlns="http://schemas.microsoft.com/office/spreadsheetml/2009/9/main" objectType="CheckBox" fmlaLink="'-'!$B$65" lockText="1"/>
</file>

<file path=xl/ctrlProps/ctrlProp117.xml><?xml version="1.0" encoding="utf-8"?>
<formControlPr xmlns="http://schemas.microsoft.com/office/spreadsheetml/2009/9/main" objectType="CheckBox" fmlaLink="'-'!$B$70" lockText="1"/>
</file>

<file path=xl/ctrlProps/ctrlProp118.xml><?xml version="1.0" encoding="utf-8"?>
<formControlPr xmlns="http://schemas.microsoft.com/office/spreadsheetml/2009/9/main" objectType="CheckBox" fmlaLink="'-'!$B$71" lockText="1"/>
</file>

<file path=xl/ctrlProps/ctrlProp119.xml><?xml version="1.0" encoding="utf-8"?>
<formControlPr xmlns="http://schemas.microsoft.com/office/spreadsheetml/2009/9/main" objectType="CheckBox" fmlaLink="'-'!$B$72" lockText="1"/>
</file>

<file path=xl/ctrlProps/ctrlProp12.xml><?xml version="1.0" encoding="utf-8"?>
<formControlPr xmlns="http://schemas.microsoft.com/office/spreadsheetml/2009/9/main" objectType="CheckBox" fmlaLink="'-'!$F$3" lockText="1"/>
</file>

<file path=xl/ctrlProps/ctrlProp120.xml><?xml version="1.0" encoding="utf-8"?>
<formControlPr xmlns="http://schemas.microsoft.com/office/spreadsheetml/2009/9/main" objectType="CheckBox" fmlaLink="'-'!$F$67" lockText="1"/>
</file>

<file path=xl/ctrlProps/ctrlProp121.xml><?xml version="1.0" encoding="utf-8"?>
<formControlPr xmlns="http://schemas.microsoft.com/office/spreadsheetml/2009/9/main" objectType="CheckBox" fmlaLink="'-'!$F$66" lockText="1"/>
</file>

<file path=xl/ctrlProps/ctrlProp122.xml><?xml version="1.0" encoding="utf-8"?>
<formControlPr xmlns="http://schemas.microsoft.com/office/spreadsheetml/2009/9/main" objectType="CheckBox" fmlaLink="'-'!$F$65" lockText="1"/>
</file>

<file path=xl/ctrlProps/ctrlProp123.xml><?xml version="1.0" encoding="utf-8"?>
<formControlPr xmlns="http://schemas.microsoft.com/office/spreadsheetml/2009/9/main" objectType="CheckBox" fmlaLink="'-'!$F$70" lockText="1"/>
</file>

<file path=xl/ctrlProps/ctrlProp124.xml><?xml version="1.0" encoding="utf-8"?>
<formControlPr xmlns="http://schemas.microsoft.com/office/spreadsheetml/2009/9/main" objectType="CheckBox" fmlaLink="'-'!$F$71" lockText="1"/>
</file>

<file path=xl/ctrlProps/ctrlProp125.xml><?xml version="1.0" encoding="utf-8"?>
<formControlPr xmlns="http://schemas.microsoft.com/office/spreadsheetml/2009/9/main" objectType="CheckBox" fmlaLink="'-'!$F$72" lockText="1"/>
</file>

<file path=xl/ctrlProps/ctrlProp126.xml><?xml version="1.0" encoding="utf-8"?>
<formControlPr xmlns="http://schemas.microsoft.com/office/spreadsheetml/2009/9/main" objectType="CheckBox" fmlaLink="'-'!$J$67" lockText="1"/>
</file>

<file path=xl/ctrlProps/ctrlProp127.xml><?xml version="1.0" encoding="utf-8"?>
<formControlPr xmlns="http://schemas.microsoft.com/office/spreadsheetml/2009/9/main" objectType="CheckBox" fmlaLink="'-'!$J$66" lockText="1"/>
</file>

<file path=xl/ctrlProps/ctrlProp128.xml><?xml version="1.0" encoding="utf-8"?>
<formControlPr xmlns="http://schemas.microsoft.com/office/spreadsheetml/2009/9/main" objectType="CheckBox" fmlaLink="'-'!$J$65" lockText="1"/>
</file>

<file path=xl/ctrlProps/ctrlProp129.xml><?xml version="1.0" encoding="utf-8"?>
<formControlPr xmlns="http://schemas.microsoft.com/office/spreadsheetml/2009/9/main" objectType="CheckBox" fmlaLink="'-'!$J$70" lockText="1"/>
</file>

<file path=xl/ctrlProps/ctrlProp13.xml><?xml version="1.0" encoding="utf-8"?>
<formControlPr xmlns="http://schemas.microsoft.com/office/spreadsheetml/2009/9/main" objectType="CheckBox" fmlaLink="'-'!$F$8" lockText="1"/>
</file>

<file path=xl/ctrlProps/ctrlProp130.xml><?xml version="1.0" encoding="utf-8"?>
<formControlPr xmlns="http://schemas.microsoft.com/office/spreadsheetml/2009/9/main" objectType="CheckBox" fmlaLink="'-'!$J$71" lockText="1"/>
</file>

<file path=xl/ctrlProps/ctrlProp131.xml><?xml version="1.0" encoding="utf-8"?>
<formControlPr xmlns="http://schemas.microsoft.com/office/spreadsheetml/2009/9/main" objectType="CheckBox" fmlaLink="'-'!$J$72" lockText="1"/>
</file>

<file path=xl/ctrlProps/ctrlProp132.xml><?xml version="1.0" encoding="utf-8"?>
<formControlPr xmlns="http://schemas.microsoft.com/office/spreadsheetml/2009/9/main" objectType="CheckBox" fmlaLink="'-'!$N$67" lockText="1"/>
</file>

<file path=xl/ctrlProps/ctrlProp133.xml><?xml version="1.0" encoding="utf-8"?>
<formControlPr xmlns="http://schemas.microsoft.com/office/spreadsheetml/2009/9/main" objectType="CheckBox" fmlaLink="'-'!$N$66" lockText="1"/>
</file>

<file path=xl/ctrlProps/ctrlProp134.xml><?xml version="1.0" encoding="utf-8"?>
<formControlPr xmlns="http://schemas.microsoft.com/office/spreadsheetml/2009/9/main" objectType="CheckBox" fmlaLink="'-'!$N$70" lockText="1"/>
</file>

<file path=xl/ctrlProps/ctrlProp135.xml><?xml version="1.0" encoding="utf-8"?>
<formControlPr xmlns="http://schemas.microsoft.com/office/spreadsheetml/2009/9/main" objectType="CheckBox" fmlaLink="'-'!$N$71" lockText="1"/>
</file>

<file path=xl/ctrlProps/ctrlProp136.xml><?xml version="1.0" encoding="utf-8"?>
<formControlPr xmlns="http://schemas.microsoft.com/office/spreadsheetml/2009/9/main" objectType="CheckBox" fmlaLink="'-'!$N$72" lockText="1"/>
</file>

<file path=xl/ctrlProps/ctrlProp137.xml><?xml version="1.0" encoding="utf-8"?>
<formControlPr xmlns="http://schemas.microsoft.com/office/spreadsheetml/2009/9/main" objectType="CheckBox" fmlaLink="'-'!$R$67" lockText="1"/>
</file>

<file path=xl/ctrlProps/ctrlProp138.xml><?xml version="1.0" encoding="utf-8"?>
<formControlPr xmlns="http://schemas.microsoft.com/office/spreadsheetml/2009/9/main" objectType="CheckBox" fmlaLink="'-'!$R$66" lockText="1"/>
</file>

<file path=xl/ctrlProps/ctrlProp139.xml><?xml version="1.0" encoding="utf-8"?>
<formControlPr xmlns="http://schemas.microsoft.com/office/spreadsheetml/2009/9/main" objectType="CheckBox" fmlaLink="'-'!$R$65" lockText="1"/>
</file>

<file path=xl/ctrlProps/ctrlProp14.xml><?xml version="1.0" encoding="utf-8"?>
<formControlPr xmlns="http://schemas.microsoft.com/office/spreadsheetml/2009/9/main" objectType="CheckBox" fmlaLink="'-'!$F$9" lockText="1"/>
</file>

<file path=xl/ctrlProps/ctrlProp140.xml><?xml version="1.0" encoding="utf-8"?>
<formControlPr xmlns="http://schemas.microsoft.com/office/spreadsheetml/2009/9/main" objectType="CheckBox" fmlaLink="'-'!$R$70" lockText="1"/>
</file>

<file path=xl/ctrlProps/ctrlProp141.xml><?xml version="1.0" encoding="utf-8"?>
<formControlPr xmlns="http://schemas.microsoft.com/office/spreadsheetml/2009/9/main" objectType="CheckBox" fmlaLink="'-'!$R$71" lockText="1"/>
</file>

<file path=xl/ctrlProps/ctrlProp142.xml><?xml version="1.0" encoding="utf-8"?>
<formControlPr xmlns="http://schemas.microsoft.com/office/spreadsheetml/2009/9/main" objectType="CheckBox" fmlaLink="'-'!$R$72" lockText="1"/>
</file>

<file path=xl/ctrlProps/ctrlProp143.xml><?xml version="1.0" encoding="utf-8"?>
<formControlPr xmlns="http://schemas.microsoft.com/office/spreadsheetml/2009/9/main" objectType="CheckBox" fmlaLink="'-'!$N$65" lockText="1"/>
</file>

<file path=xl/ctrlProps/ctrlProp144.xml><?xml version="1.0" encoding="utf-8"?>
<formControlPr xmlns="http://schemas.microsoft.com/office/spreadsheetml/2009/9/main" objectType="CheckBox" fmlaLink="'-'!$B$51" lockText="1"/>
</file>

<file path=xl/ctrlProps/ctrlProp145.xml><?xml version="1.0" encoding="utf-8"?>
<formControlPr xmlns="http://schemas.microsoft.com/office/spreadsheetml/2009/9/main" objectType="CheckBox" fmlaLink="'-'!$B$50" lockText="1"/>
</file>

<file path=xl/ctrlProps/ctrlProp146.xml><?xml version="1.0" encoding="utf-8"?>
<formControlPr xmlns="http://schemas.microsoft.com/office/spreadsheetml/2009/9/main" objectType="CheckBox" fmlaLink="'-'!$B$49" lockText="1"/>
</file>

<file path=xl/ctrlProps/ctrlProp147.xml><?xml version="1.0" encoding="utf-8"?>
<formControlPr xmlns="http://schemas.microsoft.com/office/spreadsheetml/2009/9/main" objectType="CheckBox" fmlaLink="'-'!$B$54" lockText="1"/>
</file>

<file path=xl/ctrlProps/ctrlProp148.xml><?xml version="1.0" encoding="utf-8"?>
<formControlPr xmlns="http://schemas.microsoft.com/office/spreadsheetml/2009/9/main" objectType="CheckBox" fmlaLink="'-'!$B$55" lockText="1"/>
</file>

<file path=xl/ctrlProps/ctrlProp149.xml><?xml version="1.0" encoding="utf-8"?>
<formControlPr xmlns="http://schemas.microsoft.com/office/spreadsheetml/2009/9/main" objectType="CheckBox" fmlaLink="'-'!$B$56" lockText="1"/>
</file>

<file path=xl/ctrlProps/ctrlProp15.xml><?xml version="1.0" encoding="utf-8"?>
<formControlPr xmlns="http://schemas.microsoft.com/office/spreadsheetml/2009/9/main" objectType="CheckBox" fmlaLink="'-'!$F$10" lockText="1"/>
</file>

<file path=xl/ctrlProps/ctrlProp150.xml><?xml version="1.0" encoding="utf-8"?>
<formControlPr xmlns="http://schemas.microsoft.com/office/spreadsheetml/2009/9/main" objectType="CheckBox" fmlaLink="'-'!$F$51" lockText="1"/>
</file>

<file path=xl/ctrlProps/ctrlProp151.xml><?xml version="1.0" encoding="utf-8"?>
<formControlPr xmlns="http://schemas.microsoft.com/office/spreadsheetml/2009/9/main" objectType="CheckBox" fmlaLink="'-'!$F$50" lockText="1"/>
</file>

<file path=xl/ctrlProps/ctrlProp152.xml><?xml version="1.0" encoding="utf-8"?>
<formControlPr xmlns="http://schemas.microsoft.com/office/spreadsheetml/2009/9/main" objectType="CheckBox" fmlaLink="'-'!$F$49" lockText="1"/>
</file>

<file path=xl/ctrlProps/ctrlProp153.xml><?xml version="1.0" encoding="utf-8"?>
<formControlPr xmlns="http://schemas.microsoft.com/office/spreadsheetml/2009/9/main" objectType="CheckBox" fmlaLink="'-'!$F$54" lockText="1"/>
</file>

<file path=xl/ctrlProps/ctrlProp154.xml><?xml version="1.0" encoding="utf-8"?>
<formControlPr xmlns="http://schemas.microsoft.com/office/spreadsheetml/2009/9/main" objectType="CheckBox" fmlaLink="'-'!$F$55" lockText="1"/>
</file>

<file path=xl/ctrlProps/ctrlProp155.xml><?xml version="1.0" encoding="utf-8"?>
<formControlPr xmlns="http://schemas.microsoft.com/office/spreadsheetml/2009/9/main" objectType="CheckBox" fmlaLink="'-'!$F$56" lockText="1"/>
</file>

<file path=xl/ctrlProps/ctrlProp156.xml><?xml version="1.0" encoding="utf-8"?>
<formControlPr xmlns="http://schemas.microsoft.com/office/spreadsheetml/2009/9/main" objectType="CheckBox" fmlaLink="'-'!$J$51" lockText="1"/>
</file>

<file path=xl/ctrlProps/ctrlProp157.xml><?xml version="1.0" encoding="utf-8"?>
<formControlPr xmlns="http://schemas.microsoft.com/office/spreadsheetml/2009/9/main" objectType="CheckBox" fmlaLink="'-'!$J$50" lockText="1"/>
</file>

<file path=xl/ctrlProps/ctrlProp158.xml><?xml version="1.0" encoding="utf-8"?>
<formControlPr xmlns="http://schemas.microsoft.com/office/spreadsheetml/2009/9/main" objectType="CheckBox" fmlaLink="'-'!$J$49" lockText="1"/>
</file>

<file path=xl/ctrlProps/ctrlProp159.xml><?xml version="1.0" encoding="utf-8"?>
<formControlPr xmlns="http://schemas.microsoft.com/office/spreadsheetml/2009/9/main" objectType="CheckBox" fmlaLink="'-'!$J$54" lockText="1"/>
</file>

<file path=xl/ctrlProps/ctrlProp16.xml><?xml version="1.0" encoding="utf-8"?>
<formControlPr xmlns="http://schemas.microsoft.com/office/spreadsheetml/2009/9/main" objectType="CheckBox" fmlaLink="'-'!$J$5" lockText="1"/>
</file>

<file path=xl/ctrlProps/ctrlProp160.xml><?xml version="1.0" encoding="utf-8"?>
<formControlPr xmlns="http://schemas.microsoft.com/office/spreadsheetml/2009/9/main" objectType="CheckBox" fmlaLink="'-'!$J$55" lockText="1"/>
</file>

<file path=xl/ctrlProps/ctrlProp161.xml><?xml version="1.0" encoding="utf-8"?>
<formControlPr xmlns="http://schemas.microsoft.com/office/spreadsheetml/2009/9/main" objectType="CheckBox" fmlaLink="'-'!$J$56" lockText="1"/>
</file>

<file path=xl/ctrlProps/ctrlProp162.xml><?xml version="1.0" encoding="utf-8"?>
<formControlPr xmlns="http://schemas.microsoft.com/office/spreadsheetml/2009/9/main" objectType="CheckBox" fmlaLink="'-'!$N$51" lockText="1"/>
</file>

<file path=xl/ctrlProps/ctrlProp163.xml><?xml version="1.0" encoding="utf-8"?>
<formControlPr xmlns="http://schemas.microsoft.com/office/spreadsheetml/2009/9/main" objectType="CheckBox" fmlaLink="'-'!$N$50" lockText="1"/>
</file>

<file path=xl/ctrlProps/ctrlProp164.xml><?xml version="1.0" encoding="utf-8"?>
<formControlPr xmlns="http://schemas.microsoft.com/office/spreadsheetml/2009/9/main" objectType="CheckBox" fmlaLink="'-'!$N$54" lockText="1"/>
</file>

<file path=xl/ctrlProps/ctrlProp165.xml><?xml version="1.0" encoding="utf-8"?>
<formControlPr xmlns="http://schemas.microsoft.com/office/spreadsheetml/2009/9/main" objectType="CheckBox" fmlaLink="'-'!$N$55" lockText="1"/>
</file>

<file path=xl/ctrlProps/ctrlProp166.xml><?xml version="1.0" encoding="utf-8"?>
<formControlPr xmlns="http://schemas.microsoft.com/office/spreadsheetml/2009/9/main" objectType="CheckBox" fmlaLink="'-'!$N$56" lockText="1"/>
</file>

<file path=xl/ctrlProps/ctrlProp167.xml><?xml version="1.0" encoding="utf-8"?>
<formControlPr xmlns="http://schemas.microsoft.com/office/spreadsheetml/2009/9/main" objectType="CheckBox" fmlaLink="'-'!$R$51" lockText="1"/>
</file>

<file path=xl/ctrlProps/ctrlProp168.xml><?xml version="1.0" encoding="utf-8"?>
<formControlPr xmlns="http://schemas.microsoft.com/office/spreadsheetml/2009/9/main" objectType="CheckBox" fmlaLink="'-'!$R$50" lockText="1"/>
</file>

<file path=xl/ctrlProps/ctrlProp169.xml><?xml version="1.0" encoding="utf-8"?>
<formControlPr xmlns="http://schemas.microsoft.com/office/spreadsheetml/2009/9/main" objectType="CheckBox" fmlaLink="'-'!$R$49" lockText="1"/>
</file>

<file path=xl/ctrlProps/ctrlProp17.xml><?xml version="1.0" encoding="utf-8"?>
<formControlPr xmlns="http://schemas.microsoft.com/office/spreadsheetml/2009/9/main" objectType="CheckBox" fmlaLink="'-'!$J$4" lockText="1"/>
</file>

<file path=xl/ctrlProps/ctrlProp170.xml><?xml version="1.0" encoding="utf-8"?>
<formControlPr xmlns="http://schemas.microsoft.com/office/spreadsheetml/2009/9/main" objectType="CheckBox" fmlaLink="'-'!$R$54" lockText="1"/>
</file>

<file path=xl/ctrlProps/ctrlProp171.xml><?xml version="1.0" encoding="utf-8"?>
<formControlPr xmlns="http://schemas.microsoft.com/office/spreadsheetml/2009/9/main" objectType="CheckBox" fmlaLink="'-'!$R$55" lockText="1"/>
</file>

<file path=xl/ctrlProps/ctrlProp172.xml><?xml version="1.0" encoding="utf-8"?>
<formControlPr xmlns="http://schemas.microsoft.com/office/spreadsheetml/2009/9/main" objectType="CheckBox" fmlaLink="'-'!$R$56" lockText="1"/>
</file>

<file path=xl/ctrlProps/ctrlProp173.xml><?xml version="1.0" encoding="utf-8"?>
<formControlPr xmlns="http://schemas.microsoft.com/office/spreadsheetml/2009/9/main" objectType="CheckBox" fmlaLink="'-'!$N$49" lockText="1"/>
</file>

<file path=xl/ctrlProps/ctrlProp174.xml><?xml version="1.0" encoding="utf-8"?>
<formControlPr xmlns="http://schemas.microsoft.com/office/spreadsheetml/2009/9/main" objectType="GBox"/>
</file>

<file path=xl/ctrlProps/ctrlProp175.xml><?xml version="1.0" encoding="utf-8"?>
<formControlPr xmlns="http://schemas.microsoft.com/office/spreadsheetml/2009/9/main" objectType="Radio" firstButton="1" fmlaLink="'-'!$B$161" lockText="1"/>
</file>

<file path=xl/ctrlProps/ctrlProp176.xml><?xml version="1.0" encoding="utf-8"?>
<formControlPr xmlns="http://schemas.microsoft.com/office/spreadsheetml/2009/9/main" objectType="Radio" checked="Checked" lockText="1"/>
</file>

<file path=xl/ctrlProps/ctrlProp177.xml><?xml version="1.0" encoding="utf-8"?>
<formControlPr xmlns="http://schemas.microsoft.com/office/spreadsheetml/2009/9/main" objectType="GBox"/>
</file>

<file path=xl/ctrlProps/ctrlProp178.xml><?xml version="1.0" encoding="utf-8"?>
<formControlPr xmlns="http://schemas.microsoft.com/office/spreadsheetml/2009/9/main" objectType="Radio" firstButton="1" fmlaLink="'-'!$F$161" lockText="1"/>
</file>

<file path=xl/ctrlProps/ctrlProp179.xml><?xml version="1.0" encoding="utf-8"?>
<formControlPr xmlns="http://schemas.microsoft.com/office/spreadsheetml/2009/9/main" objectType="Radio" checked="Checked" lockText="1"/>
</file>

<file path=xl/ctrlProps/ctrlProp18.xml><?xml version="1.0" encoding="utf-8"?>
<formControlPr xmlns="http://schemas.microsoft.com/office/spreadsheetml/2009/9/main" objectType="CheckBox" fmlaLink="'-'!$J$3" lockText="1"/>
</file>

<file path=xl/ctrlProps/ctrlProp180.xml><?xml version="1.0" encoding="utf-8"?>
<formControlPr xmlns="http://schemas.microsoft.com/office/spreadsheetml/2009/9/main" objectType="GBox"/>
</file>

<file path=xl/ctrlProps/ctrlProp181.xml><?xml version="1.0" encoding="utf-8"?>
<formControlPr xmlns="http://schemas.microsoft.com/office/spreadsheetml/2009/9/main" objectType="Radio" firstButton="1" fmlaLink="'-'!$B$159" lockText="1"/>
</file>

<file path=xl/ctrlProps/ctrlProp182.xml><?xml version="1.0" encoding="utf-8"?>
<formControlPr xmlns="http://schemas.microsoft.com/office/spreadsheetml/2009/9/main" objectType="Radio" checked="Checked" lockText="1"/>
</file>

<file path=xl/ctrlProps/ctrlProp183.xml><?xml version="1.0" encoding="utf-8"?>
<formControlPr xmlns="http://schemas.microsoft.com/office/spreadsheetml/2009/9/main" objectType="GBox"/>
</file>

<file path=xl/ctrlProps/ctrlProp184.xml><?xml version="1.0" encoding="utf-8"?>
<formControlPr xmlns="http://schemas.microsoft.com/office/spreadsheetml/2009/9/main" objectType="Radio" firstButton="1" fmlaLink="'-'!$F$159" lockText="1"/>
</file>

<file path=xl/ctrlProps/ctrlProp185.xml><?xml version="1.0" encoding="utf-8"?>
<formControlPr xmlns="http://schemas.microsoft.com/office/spreadsheetml/2009/9/main" objectType="Radio" checked="Checked"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CheckBox" fmlaLink="'-'!$B$98" lockText="1"/>
</file>

<file path=xl/ctrlProps/ctrlProp188.xml><?xml version="1.0" encoding="utf-8"?>
<formControlPr xmlns="http://schemas.microsoft.com/office/spreadsheetml/2009/9/main" objectType="CheckBox" fmlaLink="'-'!$B$97" lockText="1"/>
</file>

<file path=xl/ctrlProps/ctrlProp189.xml><?xml version="1.0" encoding="utf-8"?>
<formControlPr xmlns="http://schemas.microsoft.com/office/spreadsheetml/2009/9/main" objectType="CheckBox" fmlaLink="'-'!$B$96" lockText="1"/>
</file>

<file path=xl/ctrlProps/ctrlProp19.xml><?xml version="1.0" encoding="utf-8"?>
<formControlPr xmlns="http://schemas.microsoft.com/office/spreadsheetml/2009/9/main" objectType="CheckBox" fmlaLink="'-'!$J$8" lockText="1"/>
</file>

<file path=xl/ctrlProps/ctrlProp190.xml><?xml version="1.0" encoding="utf-8"?>
<formControlPr xmlns="http://schemas.microsoft.com/office/spreadsheetml/2009/9/main" objectType="CheckBox" fmlaLink="'-'!$B$101" lockText="1"/>
</file>

<file path=xl/ctrlProps/ctrlProp191.xml><?xml version="1.0" encoding="utf-8"?>
<formControlPr xmlns="http://schemas.microsoft.com/office/spreadsheetml/2009/9/main" objectType="CheckBox" fmlaLink="'-'!$B$102" lockText="1"/>
</file>

<file path=xl/ctrlProps/ctrlProp192.xml><?xml version="1.0" encoding="utf-8"?>
<formControlPr xmlns="http://schemas.microsoft.com/office/spreadsheetml/2009/9/main" objectType="CheckBox" fmlaLink="'-'!$B$103" lockText="1"/>
</file>

<file path=xl/ctrlProps/ctrlProp193.xml><?xml version="1.0" encoding="utf-8"?>
<formControlPr xmlns="http://schemas.microsoft.com/office/spreadsheetml/2009/9/main" objectType="CheckBox" fmlaLink="'-'!$F$98" lockText="1"/>
</file>

<file path=xl/ctrlProps/ctrlProp194.xml><?xml version="1.0" encoding="utf-8"?>
<formControlPr xmlns="http://schemas.microsoft.com/office/spreadsheetml/2009/9/main" objectType="CheckBox" fmlaLink="'-'!$F$97" lockText="1"/>
</file>

<file path=xl/ctrlProps/ctrlProp195.xml><?xml version="1.0" encoding="utf-8"?>
<formControlPr xmlns="http://schemas.microsoft.com/office/spreadsheetml/2009/9/main" objectType="CheckBox" fmlaLink="'-'!$F$96" lockText="1"/>
</file>

<file path=xl/ctrlProps/ctrlProp196.xml><?xml version="1.0" encoding="utf-8"?>
<formControlPr xmlns="http://schemas.microsoft.com/office/spreadsheetml/2009/9/main" objectType="CheckBox" fmlaLink="'-'!$F$101" lockText="1"/>
</file>

<file path=xl/ctrlProps/ctrlProp197.xml><?xml version="1.0" encoding="utf-8"?>
<formControlPr xmlns="http://schemas.microsoft.com/office/spreadsheetml/2009/9/main" objectType="CheckBox" fmlaLink="'-'!$F$102" lockText="1"/>
</file>

<file path=xl/ctrlProps/ctrlProp198.xml><?xml version="1.0" encoding="utf-8"?>
<formControlPr xmlns="http://schemas.microsoft.com/office/spreadsheetml/2009/9/main" objectType="CheckBox" fmlaLink="'-'!$F$103" lockText="1"/>
</file>

<file path=xl/ctrlProps/ctrlProp199.xml><?xml version="1.0" encoding="utf-8"?>
<formControlPr xmlns="http://schemas.microsoft.com/office/spreadsheetml/2009/9/main" objectType="CheckBox" fmlaLink="'-'!$J$98"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CheckBox" fmlaLink="'-'!$J$9" lockText="1"/>
</file>

<file path=xl/ctrlProps/ctrlProp200.xml><?xml version="1.0" encoding="utf-8"?>
<formControlPr xmlns="http://schemas.microsoft.com/office/spreadsheetml/2009/9/main" objectType="CheckBox" fmlaLink="'-'!$J$97" lockText="1"/>
</file>

<file path=xl/ctrlProps/ctrlProp201.xml><?xml version="1.0" encoding="utf-8"?>
<formControlPr xmlns="http://schemas.microsoft.com/office/spreadsheetml/2009/9/main" objectType="CheckBox" fmlaLink="'-'!$J$96" lockText="1"/>
</file>

<file path=xl/ctrlProps/ctrlProp202.xml><?xml version="1.0" encoding="utf-8"?>
<formControlPr xmlns="http://schemas.microsoft.com/office/spreadsheetml/2009/9/main" objectType="CheckBox" fmlaLink="'-'!$J$101" lockText="1"/>
</file>

<file path=xl/ctrlProps/ctrlProp203.xml><?xml version="1.0" encoding="utf-8"?>
<formControlPr xmlns="http://schemas.microsoft.com/office/spreadsheetml/2009/9/main" objectType="CheckBox" fmlaLink="'-'!$J$102" lockText="1"/>
</file>

<file path=xl/ctrlProps/ctrlProp204.xml><?xml version="1.0" encoding="utf-8"?>
<formControlPr xmlns="http://schemas.microsoft.com/office/spreadsheetml/2009/9/main" objectType="CheckBox" fmlaLink="'-'!$J$103" lockText="1"/>
</file>

<file path=xl/ctrlProps/ctrlProp205.xml><?xml version="1.0" encoding="utf-8"?>
<formControlPr xmlns="http://schemas.microsoft.com/office/spreadsheetml/2009/9/main" objectType="CheckBox" fmlaLink="'-'!$N$98" lockText="1"/>
</file>

<file path=xl/ctrlProps/ctrlProp206.xml><?xml version="1.0" encoding="utf-8"?>
<formControlPr xmlns="http://schemas.microsoft.com/office/spreadsheetml/2009/9/main" objectType="CheckBox" fmlaLink="'-'!$N$97" lockText="1"/>
</file>

<file path=xl/ctrlProps/ctrlProp207.xml><?xml version="1.0" encoding="utf-8"?>
<formControlPr xmlns="http://schemas.microsoft.com/office/spreadsheetml/2009/9/main" objectType="CheckBox" fmlaLink="'-'!$N$101" lockText="1"/>
</file>

<file path=xl/ctrlProps/ctrlProp208.xml><?xml version="1.0" encoding="utf-8"?>
<formControlPr xmlns="http://schemas.microsoft.com/office/spreadsheetml/2009/9/main" objectType="CheckBox" fmlaLink="'-'!$N$102" lockText="1"/>
</file>

<file path=xl/ctrlProps/ctrlProp209.xml><?xml version="1.0" encoding="utf-8"?>
<formControlPr xmlns="http://schemas.microsoft.com/office/spreadsheetml/2009/9/main" objectType="CheckBox" fmlaLink="'-'!$N$103" lockText="1"/>
</file>

<file path=xl/ctrlProps/ctrlProp21.xml><?xml version="1.0" encoding="utf-8"?>
<formControlPr xmlns="http://schemas.microsoft.com/office/spreadsheetml/2009/9/main" objectType="CheckBox" fmlaLink="'-'!$J$10" lockText="1"/>
</file>

<file path=xl/ctrlProps/ctrlProp210.xml><?xml version="1.0" encoding="utf-8"?>
<formControlPr xmlns="http://schemas.microsoft.com/office/spreadsheetml/2009/9/main" objectType="CheckBox" fmlaLink="'-'!$R$98" lockText="1"/>
</file>

<file path=xl/ctrlProps/ctrlProp211.xml><?xml version="1.0" encoding="utf-8"?>
<formControlPr xmlns="http://schemas.microsoft.com/office/spreadsheetml/2009/9/main" objectType="CheckBox" fmlaLink="'-'!$R$97" lockText="1"/>
</file>

<file path=xl/ctrlProps/ctrlProp212.xml><?xml version="1.0" encoding="utf-8"?>
<formControlPr xmlns="http://schemas.microsoft.com/office/spreadsheetml/2009/9/main" objectType="CheckBox" fmlaLink="'-'!$R$96" lockText="1"/>
</file>

<file path=xl/ctrlProps/ctrlProp213.xml><?xml version="1.0" encoding="utf-8"?>
<formControlPr xmlns="http://schemas.microsoft.com/office/spreadsheetml/2009/9/main" objectType="CheckBox" fmlaLink="'-'!$R$101" lockText="1"/>
</file>

<file path=xl/ctrlProps/ctrlProp214.xml><?xml version="1.0" encoding="utf-8"?>
<formControlPr xmlns="http://schemas.microsoft.com/office/spreadsheetml/2009/9/main" objectType="CheckBox" fmlaLink="'-'!$R$102" lockText="1"/>
</file>

<file path=xl/ctrlProps/ctrlProp215.xml><?xml version="1.0" encoding="utf-8"?>
<formControlPr xmlns="http://schemas.microsoft.com/office/spreadsheetml/2009/9/main" objectType="CheckBox" fmlaLink="'-'!$R$103" lockText="1"/>
</file>

<file path=xl/ctrlProps/ctrlProp216.xml><?xml version="1.0" encoding="utf-8"?>
<formControlPr xmlns="http://schemas.microsoft.com/office/spreadsheetml/2009/9/main" objectType="CheckBox" fmlaLink="'-'!$N$96" lockText="1"/>
</file>

<file path=xl/ctrlProps/ctrlProp217.xml><?xml version="1.0" encoding="utf-8"?>
<formControlPr xmlns="http://schemas.microsoft.com/office/spreadsheetml/2009/9/main" objectType="CheckBox" fmlaLink="'-'!$B$82" lockText="1"/>
</file>

<file path=xl/ctrlProps/ctrlProp218.xml><?xml version="1.0" encoding="utf-8"?>
<formControlPr xmlns="http://schemas.microsoft.com/office/spreadsheetml/2009/9/main" objectType="CheckBox" fmlaLink="'-'!$B$81" lockText="1"/>
</file>

<file path=xl/ctrlProps/ctrlProp219.xml><?xml version="1.0" encoding="utf-8"?>
<formControlPr xmlns="http://schemas.microsoft.com/office/spreadsheetml/2009/9/main" objectType="CheckBox" fmlaLink="'-'!$B$80" lockText="1"/>
</file>

<file path=xl/ctrlProps/ctrlProp22.xml><?xml version="1.0" encoding="utf-8"?>
<formControlPr xmlns="http://schemas.microsoft.com/office/spreadsheetml/2009/9/main" objectType="CheckBox" fmlaLink="'-'!$N$5" lockText="1"/>
</file>

<file path=xl/ctrlProps/ctrlProp220.xml><?xml version="1.0" encoding="utf-8"?>
<formControlPr xmlns="http://schemas.microsoft.com/office/spreadsheetml/2009/9/main" objectType="CheckBox" fmlaLink="'-'!$B$85" lockText="1"/>
</file>

<file path=xl/ctrlProps/ctrlProp221.xml><?xml version="1.0" encoding="utf-8"?>
<formControlPr xmlns="http://schemas.microsoft.com/office/spreadsheetml/2009/9/main" objectType="CheckBox" fmlaLink="'-'!$B$86" lockText="1"/>
</file>

<file path=xl/ctrlProps/ctrlProp222.xml><?xml version="1.0" encoding="utf-8"?>
<formControlPr xmlns="http://schemas.microsoft.com/office/spreadsheetml/2009/9/main" objectType="CheckBox" fmlaLink="'-'!$B$87" lockText="1"/>
</file>

<file path=xl/ctrlProps/ctrlProp223.xml><?xml version="1.0" encoding="utf-8"?>
<formControlPr xmlns="http://schemas.microsoft.com/office/spreadsheetml/2009/9/main" objectType="CheckBox" fmlaLink="'-'!$F$82" lockText="1"/>
</file>

<file path=xl/ctrlProps/ctrlProp224.xml><?xml version="1.0" encoding="utf-8"?>
<formControlPr xmlns="http://schemas.microsoft.com/office/spreadsheetml/2009/9/main" objectType="CheckBox" fmlaLink="'-'!$F$81" lockText="1"/>
</file>

<file path=xl/ctrlProps/ctrlProp225.xml><?xml version="1.0" encoding="utf-8"?>
<formControlPr xmlns="http://schemas.microsoft.com/office/spreadsheetml/2009/9/main" objectType="CheckBox" fmlaLink="'-'!$F$80" lockText="1"/>
</file>

<file path=xl/ctrlProps/ctrlProp226.xml><?xml version="1.0" encoding="utf-8"?>
<formControlPr xmlns="http://schemas.microsoft.com/office/spreadsheetml/2009/9/main" objectType="CheckBox" fmlaLink="'-'!$F$85" lockText="1"/>
</file>

<file path=xl/ctrlProps/ctrlProp227.xml><?xml version="1.0" encoding="utf-8"?>
<formControlPr xmlns="http://schemas.microsoft.com/office/spreadsheetml/2009/9/main" objectType="CheckBox" fmlaLink="'-'!$F$86" lockText="1"/>
</file>

<file path=xl/ctrlProps/ctrlProp228.xml><?xml version="1.0" encoding="utf-8"?>
<formControlPr xmlns="http://schemas.microsoft.com/office/spreadsheetml/2009/9/main" objectType="CheckBox" fmlaLink="'-'!$F$87" lockText="1"/>
</file>

<file path=xl/ctrlProps/ctrlProp229.xml><?xml version="1.0" encoding="utf-8"?>
<formControlPr xmlns="http://schemas.microsoft.com/office/spreadsheetml/2009/9/main" objectType="CheckBox" fmlaLink="'-'!$J$82" lockText="1"/>
</file>

<file path=xl/ctrlProps/ctrlProp23.xml><?xml version="1.0" encoding="utf-8"?>
<formControlPr xmlns="http://schemas.microsoft.com/office/spreadsheetml/2009/9/main" objectType="CheckBox" fmlaLink="'-'!$N$4" lockText="1"/>
</file>

<file path=xl/ctrlProps/ctrlProp230.xml><?xml version="1.0" encoding="utf-8"?>
<formControlPr xmlns="http://schemas.microsoft.com/office/spreadsheetml/2009/9/main" objectType="CheckBox" fmlaLink="'-'!$J$81" lockText="1"/>
</file>

<file path=xl/ctrlProps/ctrlProp231.xml><?xml version="1.0" encoding="utf-8"?>
<formControlPr xmlns="http://schemas.microsoft.com/office/spreadsheetml/2009/9/main" objectType="CheckBox" fmlaLink="'-'!$J$80" lockText="1"/>
</file>

<file path=xl/ctrlProps/ctrlProp232.xml><?xml version="1.0" encoding="utf-8"?>
<formControlPr xmlns="http://schemas.microsoft.com/office/spreadsheetml/2009/9/main" objectType="CheckBox" fmlaLink="'-'!$J$85" lockText="1"/>
</file>

<file path=xl/ctrlProps/ctrlProp233.xml><?xml version="1.0" encoding="utf-8"?>
<formControlPr xmlns="http://schemas.microsoft.com/office/spreadsheetml/2009/9/main" objectType="CheckBox" fmlaLink="'-'!$J$86" lockText="1"/>
</file>

<file path=xl/ctrlProps/ctrlProp234.xml><?xml version="1.0" encoding="utf-8"?>
<formControlPr xmlns="http://schemas.microsoft.com/office/spreadsheetml/2009/9/main" objectType="CheckBox" fmlaLink="'-'!$J$87" lockText="1"/>
</file>

<file path=xl/ctrlProps/ctrlProp235.xml><?xml version="1.0" encoding="utf-8"?>
<formControlPr xmlns="http://schemas.microsoft.com/office/spreadsheetml/2009/9/main" objectType="CheckBox" fmlaLink="'-'!$N$82" lockText="1"/>
</file>

<file path=xl/ctrlProps/ctrlProp236.xml><?xml version="1.0" encoding="utf-8"?>
<formControlPr xmlns="http://schemas.microsoft.com/office/spreadsheetml/2009/9/main" objectType="CheckBox" fmlaLink="'-'!$N$81" lockText="1"/>
</file>

<file path=xl/ctrlProps/ctrlProp237.xml><?xml version="1.0" encoding="utf-8"?>
<formControlPr xmlns="http://schemas.microsoft.com/office/spreadsheetml/2009/9/main" objectType="CheckBox" fmlaLink="'-'!$N$85" lockText="1"/>
</file>

<file path=xl/ctrlProps/ctrlProp238.xml><?xml version="1.0" encoding="utf-8"?>
<formControlPr xmlns="http://schemas.microsoft.com/office/spreadsheetml/2009/9/main" objectType="CheckBox" fmlaLink="'-'!$N$86" lockText="1"/>
</file>

<file path=xl/ctrlProps/ctrlProp239.xml><?xml version="1.0" encoding="utf-8"?>
<formControlPr xmlns="http://schemas.microsoft.com/office/spreadsheetml/2009/9/main" objectType="CheckBox" fmlaLink="'-'!$N$87" lockText="1"/>
</file>

<file path=xl/ctrlProps/ctrlProp24.xml><?xml version="1.0" encoding="utf-8"?>
<formControlPr xmlns="http://schemas.microsoft.com/office/spreadsheetml/2009/9/main" objectType="CheckBox" fmlaLink="'-'!$N$8" lockText="1"/>
</file>

<file path=xl/ctrlProps/ctrlProp240.xml><?xml version="1.0" encoding="utf-8"?>
<formControlPr xmlns="http://schemas.microsoft.com/office/spreadsheetml/2009/9/main" objectType="CheckBox" fmlaLink="'-'!$R$82" lockText="1"/>
</file>

<file path=xl/ctrlProps/ctrlProp241.xml><?xml version="1.0" encoding="utf-8"?>
<formControlPr xmlns="http://schemas.microsoft.com/office/spreadsheetml/2009/9/main" objectType="CheckBox" fmlaLink="'-'!$R$81" lockText="1"/>
</file>

<file path=xl/ctrlProps/ctrlProp242.xml><?xml version="1.0" encoding="utf-8"?>
<formControlPr xmlns="http://schemas.microsoft.com/office/spreadsheetml/2009/9/main" objectType="CheckBox" fmlaLink="'-'!$R$80" lockText="1"/>
</file>

<file path=xl/ctrlProps/ctrlProp243.xml><?xml version="1.0" encoding="utf-8"?>
<formControlPr xmlns="http://schemas.microsoft.com/office/spreadsheetml/2009/9/main" objectType="CheckBox" fmlaLink="'-'!$R$85" lockText="1"/>
</file>

<file path=xl/ctrlProps/ctrlProp244.xml><?xml version="1.0" encoding="utf-8"?>
<formControlPr xmlns="http://schemas.microsoft.com/office/spreadsheetml/2009/9/main" objectType="CheckBox" fmlaLink="'-'!$R$86" lockText="1"/>
</file>

<file path=xl/ctrlProps/ctrlProp245.xml><?xml version="1.0" encoding="utf-8"?>
<formControlPr xmlns="http://schemas.microsoft.com/office/spreadsheetml/2009/9/main" objectType="CheckBox" fmlaLink="'-'!$R$87" lockText="1"/>
</file>

<file path=xl/ctrlProps/ctrlProp246.xml><?xml version="1.0" encoding="utf-8"?>
<formControlPr xmlns="http://schemas.microsoft.com/office/spreadsheetml/2009/9/main" objectType="CheckBox" fmlaLink="'-'!$N$80" lockText="1"/>
</file>

<file path=xl/ctrlProps/ctrlProp247.xml><?xml version="1.0" encoding="utf-8"?>
<formControlPr xmlns="http://schemas.microsoft.com/office/spreadsheetml/2009/9/main" objectType="GBox"/>
</file>

<file path=xl/ctrlProps/ctrlProp248.xml><?xml version="1.0" encoding="utf-8"?>
<formControlPr xmlns="http://schemas.microsoft.com/office/spreadsheetml/2009/9/main" objectType="Radio" firstButton="1" fmlaLink="'-'!$B$170" lockText="1"/>
</file>

<file path=xl/ctrlProps/ctrlProp249.xml><?xml version="1.0" encoding="utf-8"?>
<formControlPr xmlns="http://schemas.microsoft.com/office/spreadsheetml/2009/9/main" objectType="Radio" checked="Checked" lockText="1"/>
</file>

<file path=xl/ctrlProps/ctrlProp25.xml><?xml version="1.0" encoding="utf-8"?>
<formControlPr xmlns="http://schemas.microsoft.com/office/spreadsheetml/2009/9/main" objectType="CheckBox" fmlaLink="'-'!$N$9" lockText="1"/>
</file>

<file path=xl/ctrlProps/ctrlProp250.xml><?xml version="1.0" encoding="utf-8"?>
<formControlPr xmlns="http://schemas.microsoft.com/office/spreadsheetml/2009/9/main" objectType="GBox"/>
</file>

<file path=xl/ctrlProps/ctrlProp251.xml><?xml version="1.0" encoding="utf-8"?>
<formControlPr xmlns="http://schemas.microsoft.com/office/spreadsheetml/2009/9/main" objectType="Radio" firstButton="1" fmlaLink="'-'!$F$170" lockText="1"/>
</file>

<file path=xl/ctrlProps/ctrlProp252.xml><?xml version="1.0" encoding="utf-8"?>
<formControlPr xmlns="http://schemas.microsoft.com/office/spreadsheetml/2009/9/main" objectType="Radio" checked="Checked" lockText="1"/>
</file>

<file path=xl/ctrlProps/ctrlProp253.xml><?xml version="1.0" encoding="utf-8"?>
<formControlPr xmlns="http://schemas.microsoft.com/office/spreadsheetml/2009/9/main" objectType="GBox"/>
</file>

<file path=xl/ctrlProps/ctrlProp254.xml><?xml version="1.0" encoding="utf-8"?>
<formControlPr xmlns="http://schemas.microsoft.com/office/spreadsheetml/2009/9/main" objectType="Radio" firstButton="1" fmlaLink="'-'!$B$168" lockText="1"/>
</file>

<file path=xl/ctrlProps/ctrlProp255.xml><?xml version="1.0" encoding="utf-8"?>
<formControlPr xmlns="http://schemas.microsoft.com/office/spreadsheetml/2009/9/main" objectType="Radio" checked="Checked" lockText="1"/>
</file>

<file path=xl/ctrlProps/ctrlProp256.xml><?xml version="1.0" encoding="utf-8"?>
<formControlPr xmlns="http://schemas.microsoft.com/office/spreadsheetml/2009/9/main" objectType="GBox"/>
</file>

<file path=xl/ctrlProps/ctrlProp257.xml><?xml version="1.0" encoding="utf-8"?>
<formControlPr xmlns="http://schemas.microsoft.com/office/spreadsheetml/2009/9/main" objectType="Radio" firstButton="1" fmlaLink="'-'!$F$168" lockText="1"/>
</file>

<file path=xl/ctrlProps/ctrlProp258.xml><?xml version="1.0" encoding="utf-8"?>
<formControlPr xmlns="http://schemas.microsoft.com/office/spreadsheetml/2009/9/main" objectType="Radio" checked="Checked" lockText="1"/>
</file>

<file path=xl/ctrlProps/ctrlProp259.xml><?xml version="1.0" encoding="utf-8"?>
<formControlPr xmlns="http://schemas.microsoft.com/office/spreadsheetml/2009/9/main" objectType="Button" lockText="1"/>
</file>

<file path=xl/ctrlProps/ctrlProp26.xml><?xml version="1.0" encoding="utf-8"?>
<formControlPr xmlns="http://schemas.microsoft.com/office/spreadsheetml/2009/9/main" objectType="CheckBox" fmlaLink="'-'!$N$10" lockText="1"/>
</file>

<file path=xl/ctrlProps/ctrlProp260.xml><?xml version="1.0" encoding="utf-8"?>
<formControlPr xmlns="http://schemas.microsoft.com/office/spreadsheetml/2009/9/main" objectType="CheckBox" fmlaLink="'-'!$B$129" lockText="1"/>
</file>

<file path=xl/ctrlProps/ctrlProp261.xml><?xml version="1.0" encoding="utf-8"?>
<formControlPr xmlns="http://schemas.microsoft.com/office/spreadsheetml/2009/9/main" objectType="CheckBox" fmlaLink="'-'!$B$128" lockText="1"/>
</file>

<file path=xl/ctrlProps/ctrlProp262.xml><?xml version="1.0" encoding="utf-8"?>
<formControlPr xmlns="http://schemas.microsoft.com/office/spreadsheetml/2009/9/main" objectType="CheckBox" fmlaLink="'-'!$B$127" lockText="1"/>
</file>

<file path=xl/ctrlProps/ctrlProp263.xml><?xml version="1.0" encoding="utf-8"?>
<formControlPr xmlns="http://schemas.microsoft.com/office/spreadsheetml/2009/9/main" objectType="CheckBox" fmlaLink="'-'!$B$132" lockText="1"/>
</file>

<file path=xl/ctrlProps/ctrlProp264.xml><?xml version="1.0" encoding="utf-8"?>
<formControlPr xmlns="http://schemas.microsoft.com/office/spreadsheetml/2009/9/main" objectType="CheckBox" fmlaLink="'-'!$B$133" lockText="1"/>
</file>

<file path=xl/ctrlProps/ctrlProp265.xml><?xml version="1.0" encoding="utf-8"?>
<formControlPr xmlns="http://schemas.microsoft.com/office/spreadsheetml/2009/9/main" objectType="CheckBox" fmlaLink="'-'!$B$134" lockText="1"/>
</file>

<file path=xl/ctrlProps/ctrlProp266.xml><?xml version="1.0" encoding="utf-8"?>
<formControlPr xmlns="http://schemas.microsoft.com/office/spreadsheetml/2009/9/main" objectType="CheckBox" fmlaLink="'-'!$F$129" lockText="1"/>
</file>

<file path=xl/ctrlProps/ctrlProp267.xml><?xml version="1.0" encoding="utf-8"?>
<formControlPr xmlns="http://schemas.microsoft.com/office/spreadsheetml/2009/9/main" objectType="CheckBox" fmlaLink="'-'!$F$128" lockText="1"/>
</file>

<file path=xl/ctrlProps/ctrlProp268.xml><?xml version="1.0" encoding="utf-8"?>
<formControlPr xmlns="http://schemas.microsoft.com/office/spreadsheetml/2009/9/main" objectType="CheckBox" fmlaLink="'-'!$F$127" lockText="1"/>
</file>

<file path=xl/ctrlProps/ctrlProp269.xml><?xml version="1.0" encoding="utf-8"?>
<formControlPr xmlns="http://schemas.microsoft.com/office/spreadsheetml/2009/9/main" objectType="CheckBox" fmlaLink="'-'!$F$132" lockText="1"/>
</file>

<file path=xl/ctrlProps/ctrlProp27.xml><?xml version="1.0" encoding="utf-8"?>
<formControlPr xmlns="http://schemas.microsoft.com/office/spreadsheetml/2009/9/main" objectType="CheckBox" fmlaLink="'-'!$R$5" lockText="1"/>
</file>

<file path=xl/ctrlProps/ctrlProp270.xml><?xml version="1.0" encoding="utf-8"?>
<formControlPr xmlns="http://schemas.microsoft.com/office/spreadsheetml/2009/9/main" objectType="CheckBox" fmlaLink="'-'!$F$133" lockText="1"/>
</file>

<file path=xl/ctrlProps/ctrlProp271.xml><?xml version="1.0" encoding="utf-8"?>
<formControlPr xmlns="http://schemas.microsoft.com/office/spreadsheetml/2009/9/main" objectType="CheckBox" fmlaLink="'-'!$F$134" lockText="1"/>
</file>

<file path=xl/ctrlProps/ctrlProp272.xml><?xml version="1.0" encoding="utf-8"?>
<formControlPr xmlns="http://schemas.microsoft.com/office/spreadsheetml/2009/9/main" objectType="CheckBox" fmlaLink="'-'!$J$129" lockText="1"/>
</file>

<file path=xl/ctrlProps/ctrlProp273.xml><?xml version="1.0" encoding="utf-8"?>
<formControlPr xmlns="http://schemas.microsoft.com/office/spreadsheetml/2009/9/main" objectType="CheckBox" fmlaLink="'-'!$J$128" lockText="1"/>
</file>

<file path=xl/ctrlProps/ctrlProp274.xml><?xml version="1.0" encoding="utf-8"?>
<formControlPr xmlns="http://schemas.microsoft.com/office/spreadsheetml/2009/9/main" objectType="CheckBox" fmlaLink="'-'!$J$127" lockText="1"/>
</file>

<file path=xl/ctrlProps/ctrlProp275.xml><?xml version="1.0" encoding="utf-8"?>
<formControlPr xmlns="http://schemas.microsoft.com/office/spreadsheetml/2009/9/main" objectType="CheckBox" fmlaLink="'-'!$J$132" lockText="1"/>
</file>

<file path=xl/ctrlProps/ctrlProp276.xml><?xml version="1.0" encoding="utf-8"?>
<formControlPr xmlns="http://schemas.microsoft.com/office/spreadsheetml/2009/9/main" objectType="CheckBox" fmlaLink="'-'!$J$133" lockText="1"/>
</file>

<file path=xl/ctrlProps/ctrlProp277.xml><?xml version="1.0" encoding="utf-8"?>
<formControlPr xmlns="http://schemas.microsoft.com/office/spreadsheetml/2009/9/main" objectType="CheckBox" fmlaLink="'-'!$J$134" lockText="1"/>
</file>

<file path=xl/ctrlProps/ctrlProp278.xml><?xml version="1.0" encoding="utf-8"?>
<formControlPr xmlns="http://schemas.microsoft.com/office/spreadsheetml/2009/9/main" objectType="CheckBox" fmlaLink="'-'!$N$129" lockText="1"/>
</file>

<file path=xl/ctrlProps/ctrlProp279.xml><?xml version="1.0" encoding="utf-8"?>
<formControlPr xmlns="http://schemas.microsoft.com/office/spreadsheetml/2009/9/main" objectType="CheckBox" fmlaLink="'-'!$N$128" lockText="1"/>
</file>

<file path=xl/ctrlProps/ctrlProp28.xml><?xml version="1.0" encoding="utf-8"?>
<formControlPr xmlns="http://schemas.microsoft.com/office/spreadsheetml/2009/9/main" objectType="CheckBox" fmlaLink="'-'!$R$4" lockText="1"/>
</file>

<file path=xl/ctrlProps/ctrlProp280.xml><?xml version="1.0" encoding="utf-8"?>
<formControlPr xmlns="http://schemas.microsoft.com/office/spreadsheetml/2009/9/main" objectType="CheckBox" fmlaLink="'-'!$N$132" lockText="1"/>
</file>

<file path=xl/ctrlProps/ctrlProp281.xml><?xml version="1.0" encoding="utf-8"?>
<formControlPr xmlns="http://schemas.microsoft.com/office/spreadsheetml/2009/9/main" objectType="CheckBox" fmlaLink="'-'!$N$133" lockText="1"/>
</file>

<file path=xl/ctrlProps/ctrlProp282.xml><?xml version="1.0" encoding="utf-8"?>
<formControlPr xmlns="http://schemas.microsoft.com/office/spreadsheetml/2009/9/main" objectType="CheckBox" fmlaLink="'-'!$N$134" lockText="1"/>
</file>

<file path=xl/ctrlProps/ctrlProp283.xml><?xml version="1.0" encoding="utf-8"?>
<formControlPr xmlns="http://schemas.microsoft.com/office/spreadsheetml/2009/9/main" objectType="CheckBox" fmlaLink="'-'!$R$129" lockText="1"/>
</file>

<file path=xl/ctrlProps/ctrlProp284.xml><?xml version="1.0" encoding="utf-8"?>
<formControlPr xmlns="http://schemas.microsoft.com/office/spreadsheetml/2009/9/main" objectType="CheckBox" fmlaLink="'-'!$R$128" lockText="1"/>
</file>

<file path=xl/ctrlProps/ctrlProp285.xml><?xml version="1.0" encoding="utf-8"?>
<formControlPr xmlns="http://schemas.microsoft.com/office/spreadsheetml/2009/9/main" objectType="CheckBox" fmlaLink="'-'!$R$127" lockText="1"/>
</file>

<file path=xl/ctrlProps/ctrlProp286.xml><?xml version="1.0" encoding="utf-8"?>
<formControlPr xmlns="http://schemas.microsoft.com/office/spreadsheetml/2009/9/main" objectType="CheckBox" fmlaLink="'-'!$R$132" lockText="1"/>
</file>

<file path=xl/ctrlProps/ctrlProp287.xml><?xml version="1.0" encoding="utf-8"?>
<formControlPr xmlns="http://schemas.microsoft.com/office/spreadsheetml/2009/9/main" objectType="CheckBox" fmlaLink="'-'!$R$133" lockText="1"/>
</file>

<file path=xl/ctrlProps/ctrlProp288.xml><?xml version="1.0" encoding="utf-8"?>
<formControlPr xmlns="http://schemas.microsoft.com/office/spreadsheetml/2009/9/main" objectType="CheckBox" fmlaLink="'-'!$R$134" lockText="1"/>
</file>

<file path=xl/ctrlProps/ctrlProp289.xml><?xml version="1.0" encoding="utf-8"?>
<formControlPr xmlns="http://schemas.microsoft.com/office/spreadsheetml/2009/9/main" objectType="CheckBox" fmlaLink="'-'!$N$127" lockText="1"/>
</file>

<file path=xl/ctrlProps/ctrlProp29.xml><?xml version="1.0" encoding="utf-8"?>
<formControlPr xmlns="http://schemas.microsoft.com/office/spreadsheetml/2009/9/main" objectType="CheckBox" fmlaLink="'-'!$R$3" lockText="1"/>
</file>

<file path=xl/ctrlProps/ctrlProp290.xml><?xml version="1.0" encoding="utf-8"?>
<formControlPr xmlns="http://schemas.microsoft.com/office/spreadsheetml/2009/9/main" objectType="CheckBox" fmlaLink="'-'!$B$113" lockText="1"/>
</file>

<file path=xl/ctrlProps/ctrlProp291.xml><?xml version="1.0" encoding="utf-8"?>
<formControlPr xmlns="http://schemas.microsoft.com/office/spreadsheetml/2009/9/main" objectType="CheckBox" fmlaLink="'-'!$B$112" lockText="1"/>
</file>

<file path=xl/ctrlProps/ctrlProp292.xml><?xml version="1.0" encoding="utf-8"?>
<formControlPr xmlns="http://schemas.microsoft.com/office/spreadsheetml/2009/9/main" objectType="CheckBox" fmlaLink="'-'!$B$111" lockText="1"/>
</file>

<file path=xl/ctrlProps/ctrlProp293.xml><?xml version="1.0" encoding="utf-8"?>
<formControlPr xmlns="http://schemas.microsoft.com/office/spreadsheetml/2009/9/main" objectType="CheckBox" fmlaLink="'-'!$B$116" lockText="1"/>
</file>

<file path=xl/ctrlProps/ctrlProp294.xml><?xml version="1.0" encoding="utf-8"?>
<formControlPr xmlns="http://schemas.microsoft.com/office/spreadsheetml/2009/9/main" objectType="CheckBox" fmlaLink="'-'!$B$117" lockText="1"/>
</file>

<file path=xl/ctrlProps/ctrlProp295.xml><?xml version="1.0" encoding="utf-8"?>
<formControlPr xmlns="http://schemas.microsoft.com/office/spreadsheetml/2009/9/main" objectType="CheckBox" fmlaLink="'-'!$B$118" lockText="1"/>
</file>

<file path=xl/ctrlProps/ctrlProp296.xml><?xml version="1.0" encoding="utf-8"?>
<formControlPr xmlns="http://schemas.microsoft.com/office/spreadsheetml/2009/9/main" objectType="CheckBox" fmlaLink="'-'!$F$113" lockText="1"/>
</file>

<file path=xl/ctrlProps/ctrlProp297.xml><?xml version="1.0" encoding="utf-8"?>
<formControlPr xmlns="http://schemas.microsoft.com/office/spreadsheetml/2009/9/main" objectType="CheckBox" fmlaLink="'-'!$F$112" lockText="1"/>
</file>

<file path=xl/ctrlProps/ctrlProp298.xml><?xml version="1.0" encoding="utf-8"?>
<formControlPr xmlns="http://schemas.microsoft.com/office/spreadsheetml/2009/9/main" objectType="CheckBox" fmlaLink="'-'!$F$111" lockText="1"/>
</file>

<file path=xl/ctrlProps/ctrlProp299.xml><?xml version="1.0" encoding="utf-8"?>
<formControlPr xmlns="http://schemas.microsoft.com/office/spreadsheetml/2009/9/main" objectType="CheckBox" fmlaLink="'-'!$F$116"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CheckBox" fmlaLink="'-'!$R$8" lockText="1"/>
</file>

<file path=xl/ctrlProps/ctrlProp300.xml><?xml version="1.0" encoding="utf-8"?>
<formControlPr xmlns="http://schemas.microsoft.com/office/spreadsheetml/2009/9/main" objectType="CheckBox" fmlaLink="'-'!$F$117" lockText="1"/>
</file>

<file path=xl/ctrlProps/ctrlProp301.xml><?xml version="1.0" encoding="utf-8"?>
<formControlPr xmlns="http://schemas.microsoft.com/office/spreadsheetml/2009/9/main" objectType="CheckBox" fmlaLink="'-'!$F$118" lockText="1"/>
</file>

<file path=xl/ctrlProps/ctrlProp302.xml><?xml version="1.0" encoding="utf-8"?>
<formControlPr xmlns="http://schemas.microsoft.com/office/spreadsheetml/2009/9/main" objectType="CheckBox" fmlaLink="'-'!$J$113" lockText="1"/>
</file>

<file path=xl/ctrlProps/ctrlProp303.xml><?xml version="1.0" encoding="utf-8"?>
<formControlPr xmlns="http://schemas.microsoft.com/office/spreadsheetml/2009/9/main" objectType="CheckBox" fmlaLink="'-'!$J$112" lockText="1"/>
</file>

<file path=xl/ctrlProps/ctrlProp304.xml><?xml version="1.0" encoding="utf-8"?>
<formControlPr xmlns="http://schemas.microsoft.com/office/spreadsheetml/2009/9/main" objectType="CheckBox" fmlaLink="'-'!$J$111" lockText="1"/>
</file>

<file path=xl/ctrlProps/ctrlProp305.xml><?xml version="1.0" encoding="utf-8"?>
<formControlPr xmlns="http://schemas.microsoft.com/office/spreadsheetml/2009/9/main" objectType="CheckBox" fmlaLink="'-'!$J$116" lockText="1"/>
</file>

<file path=xl/ctrlProps/ctrlProp306.xml><?xml version="1.0" encoding="utf-8"?>
<formControlPr xmlns="http://schemas.microsoft.com/office/spreadsheetml/2009/9/main" objectType="CheckBox" fmlaLink="'-'!$J$117" lockText="1"/>
</file>

<file path=xl/ctrlProps/ctrlProp307.xml><?xml version="1.0" encoding="utf-8"?>
<formControlPr xmlns="http://schemas.microsoft.com/office/spreadsheetml/2009/9/main" objectType="CheckBox" fmlaLink="'-'!$J$118" lockText="1"/>
</file>

<file path=xl/ctrlProps/ctrlProp308.xml><?xml version="1.0" encoding="utf-8"?>
<formControlPr xmlns="http://schemas.microsoft.com/office/spreadsheetml/2009/9/main" objectType="CheckBox" fmlaLink="'-'!$N$113" lockText="1"/>
</file>

<file path=xl/ctrlProps/ctrlProp309.xml><?xml version="1.0" encoding="utf-8"?>
<formControlPr xmlns="http://schemas.microsoft.com/office/spreadsheetml/2009/9/main" objectType="CheckBox" fmlaLink="'-'!$N$112" lockText="1"/>
</file>

<file path=xl/ctrlProps/ctrlProp31.xml><?xml version="1.0" encoding="utf-8"?>
<formControlPr xmlns="http://schemas.microsoft.com/office/spreadsheetml/2009/9/main" objectType="CheckBox" fmlaLink="'-'!$R$9" lockText="1"/>
</file>

<file path=xl/ctrlProps/ctrlProp310.xml><?xml version="1.0" encoding="utf-8"?>
<formControlPr xmlns="http://schemas.microsoft.com/office/spreadsheetml/2009/9/main" objectType="CheckBox" fmlaLink="'-'!$N$116" lockText="1"/>
</file>

<file path=xl/ctrlProps/ctrlProp311.xml><?xml version="1.0" encoding="utf-8"?>
<formControlPr xmlns="http://schemas.microsoft.com/office/spreadsheetml/2009/9/main" objectType="CheckBox" fmlaLink="'-'!$N$117" lockText="1"/>
</file>

<file path=xl/ctrlProps/ctrlProp312.xml><?xml version="1.0" encoding="utf-8"?>
<formControlPr xmlns="http://schemas.microsoft.com/office/spreadsheetml/2009/9/main" objectType="CheckBox" fmlaLink="'-'!$N$118" lockText="1"/>
</file>

<file path=xl/ctrlProps/ctrlProp313.xml><?xml version="1.0" encoding="utf-8"?>
<formControlPr xmlns="http://schemas.microsoft.com/office/spreadsheetml/2009/9/main" objectType="CheckBox" fmlaLink="'-'!$R$113" lockText="1"/>
</file>

<file path=xl/ctrlProps/ctrlProp314.xml><?xml version="1.0" encoding="utf-8"?>
<formControlPr xmlns="http://schemas.microsoft.com/office/spreadsheetml/2009/9/main" objectType="CheckBox" fmlaLink="'-'!$R$112" lockText="1"/>
</file>

<file path=xl/ctrlProps/ctrlProp315.xml><?xml version="1.0" encoding="utf-8"?>
<formControlPr xmlns="http://schemas.microsoft.com/office/spreadsheetml/2009/9/main" objectType="CheckBox" fmlaLink="'-'!$R$111" lockText="1"/>
</file>

<file path=xl/ctrlProps/ctrlProp316.xml><?xml version="1.0" encoding="utf-8"?>
<formControlPr xmlns="http://schemas.microsoft.com/office/spreadsheetml/2009/9/main" objectType="CheckBox" fmlaLink="'-'!$R$116" lockText="1"/>
</file>

<file path=xl/ctrlProps/ctrlProp317.xml><?xml version="1.0" encoding="utf-8"?>
<formControlPr xmlns="http://schemas.microsoft.com/office/spreadsheetml/2009/9/main" objectType="CheckBox" fmlaLink="'-'!$R$117" lockText="1"/>
</file>

<file path=xl/ctrlProps/ctrlProp318.xml><?xml version="1.0" encoding="utf-8"?>
<formControlPr xmlns="http://schemas.microsoft.com/office/spreadsheetml/2009/9/main" objectType="CheckBox" fmlaLink="'-'!$R$118" lockText="1"/>
</file>

<file path=xl/ctrlProps/ctrlProp319.xml><?xml version="1.0" encoding="utf-8"?>
<formControlPr xmlns="http://schemas.microsoft.com/office/spreadsheetml/2009/9/main" objectType="CheckBox" fmlaLink="'-'!$N$111" lockText="1"/>
</file>

<file path=xl/ctrlProps/ctrlProp32.xml><?xml version="1.0" encoding="utf-8"?>
<formControlPr xmlns="http://schemas.microsoft.com/office/spreadsheetml/2009/9/main" objectType="CheckBox" fmlaLink="'-'!$R$10" lockText="1"/>
</file>

<file path=xl/ctrlProps/ctrlProp320.xml><?xml version="1.0" encoding="utf-8"?>
<formControlPr xmlns="http://schemas.microsoft.com/office/spreadsheetml/2009/9/main" objectType="GBox"/>
</file>

<file path=xl/ctrlProps/ctrlProp321.xml><?xml version="1.0" encoding="utf-8"?>
<formControlPr xmlns="http://schemas.microsoft.com/office/spreadsheetml/2009/9/main" objectType="Radio" firstButton="1" fmlaLink="'-'!$B$179" lockText="1"/>
</file>

<file path=xl/ctrlProps/ctrlProp322.xml><?xml version="1.0" encoding="utf-8"?>
<formControlPr xmlns="http://schemas.microsoft.com/office/spreadsheetml/2009/9/main" objectType="Radio" checked="Checked" lockText="1"/>
</file>

<file path=xl/ctrlProps/ctrlProp323.xml><?xml version="1.0" encoding="utf-8"?>
<formControlPr xmlns="http://schemas.microsoft.com/office/spreadsheetml/2009/9/main" objectType="GBox"/>
</file>

<file path=xl/ctrlProps/ctrlProp324.xml><?xml version="1.0" encoding="utf-8"?>
<formControlPr xmlns="http://schemas.microsoft.com/office/spreadsheetml/2009/9/main" objectType="Radio" firstButton="1" fmlaLink="'-'!$F$179" lockText="1"/>
</file>

<file path=xl/ctrlProps/ctrlProp325.xml><?xml version="1.0" encoding="utf-8"?>
<formControlPr xmlns="http://schemas.microsoft.com/office/spreadsheetml/2009/9/main" objectType="Radio" checked="Checked" lockText="1"/>
</file>

<file path=xl/ctrlProps/ctrlProp326.xml><?xml version="1.0" encoding="utf-8"?>
<formControlPr xmlns="http://schemas.microsoft.com/office/spreadsheetml/2009/9/main" objectType="GBox"/>
</file>

<file path=xl/ctrlProps/ctrlProp327.xml><?xml version="1.0" encoding="utf-8"?>
<formControlPr xmlns="http://schemas.microsoft.com/office/spreadsheetml/2009/9/main" objectType="Radio" firstButton="1" fmlaLink="'-'!$B$177" lockText="1"/>
</file>

<file path=xl/ctrlProps/ctrlProp328.xml><?xml version="1.0" encoding="utf-8"?>
<formControlPr xmlns="http://schemas.microsoft.com/office/spreadsheetml/2009/9/main" objectType="Radio" checked="Checked" lockText="1"/>
</file>

<file path=xl/ctrlProps/ctrlProp329.xml><?xml version="1.0" encoding="utf-8"?>
<formControlPr xmlns="http://schemas.microsoft.com/office/spreadsheetml/2009/9/main" objectType="GBox"/>
</file>

<file path=xl/ctrlProps/ctrlProp33.xml><?xml version="1.0" encoding="utf-8"?>
<formControlPr xmlns="http://schemas.microsoft.com/office/spreadsheetml/2009/9/main" objectType="CheckBox" fmlaLink="'-'!$N$3" lockText="1"/>
</file>

<file path=xl/ctrlProps/ctrlProp330.xml><?xml version="1.0" encoding="utf-8"?>
<formControlPr xmlns="http://schemas.microsoft.com/office/spreadsheetml/2009/9/main" objectType="Radio" firstButton="1" fmlaLink="'-'!$F$177" lockText="1"/>
</file>

<file path=xl/ctrlProps/ctrlProp331.xml><?xml version="1.0" encoding="utf-8"?>
<formControlPr xmlns="http://schemas.microsoft.com/office/spreadsheetml/2009/9/main" objectType="Radio" checked="Checked" lockText="1"/>
</file>

<file path=xl/ctrlProps/ctrlProp34.xml><?xml version="1.0" encoding="utf-8"?>
<formControlPr xmlns="http://schemas.microsoft.com/office/spreadsheetml/2009/9/main" objectType="GBox"/>
</file>

<file path=xl/ctrlProps/ctrlProp35.xml><?xml version="1.0" encoding="utf-8"?>
<formControlPr xmlns="http://schemas.microsoft.com/office/spreadsheetml/2009/9/main" objectType="Radio" firstButton="1" fmlaLink="'-'!$B$144" lockText="1"/>
</file>

<file path=xl/ctrlProps/ctrlProp36.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GBox"/>
</file>

<file path=xl/ctrlProps/ctrlProp38.xml><?xml version="1.0" encoding="utf-8"?>
<formControlPr xmlns="http://schemas.microsoft.com/office/spreadsheetml/2009/9/main" objectType="Radio" firstButton="1" fmlaLink="'-'!$F$144" lockText="1"/>
</file>

<file path=xl/ctrlProps/ctrlProp39.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CheckBox" fmlaLink="'-'!$B$5"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CheckBox" fmlaLink="'-'!$B$36" lockText="1"/>
</file>

<file path=xl/ctrlProps/ctrlProp42.xml><?xml version="1.0" encoding="utf-8"?>
<formControlPr xmlns="http://schemas.microsoft.com/office/spreadsheetml/2009/9/main" objectType="CheckBox" fmlaLink="'-'!$B$35" lockText="1"/>
</file>

<file path=xl/ctrlProps/ctrlProp43.xml><?xml version="1.0" encoding="utf-8"?>
<formControlPr xmlns="http://schemas.microsoft.com/office/spreadsheetml/2009/9/main" objectType="CheckBox" fmlaLink="'-'!$B$34" lockText="1"/>
</file>

<file path=xl/ctrlProps/ctrlProp44.xml><?xml version="1.0" encoding="utf-8"?>
<formControlPr xmlns="http://schemas.microsoft.com/office/spreadsheetml/2009/9/main" objectType="CheckBox" fmlaLink="'-'!$B$39" lockText="1"/>
</file>

<file path=xl/ctrlProps/ctrlProp45.xml><?xml version="1.0" encoding="utf-8"?>
<formControlPr xmlns="http://schemas.microsoft.com/office/spreadsheetml/2009/9/main" objectType="CheckBox" fmlaLink="'-'!$B$40" lockText="1"/>
</file>

<file path=xl/ctrlProps/ctrlProp46.xml><?xml version="1.0" encoding="utf-8"?>
<formControlPr xmlns="http://schemas.microsoft.com/office/spreadsheetml/2009/9/main" objectType="CheckBox" fmlaLink="'-'!$B$41" lockText="1"/>
</file>

<file path=xl/ctrlProps/ctrlProp47.xml><?xml version="1.0" encoding="utf-8"?>
<formControlPr xmlns="http://schemas.microsoft.com/office/spreadsheetml/2009/9/main" objectType="CheckBox" fmlaLink="'-'!$F$36" lockText="1"/>
</file>

<file path=xl/ctrlProps/ctrlProp48.xml><?xml version="1.0" encoding="utf-8"?>
<formControlPr xmlns="http://schemas.microsoft.com/office/spreadsheetml/2009/9/main" objectType="CheckBox" fmlaLink="'-'!$F$35" lockText="1"/>
</file>

<file path=xl/ctrlProps/ctrlProp49.xml><?xml version="1.0" encoding="utf-8"?>
<formControlPr xmlns="http://schemas.microsoft.com/office/spreadsheetml/2009/9/main" objectType="CheckBox" fmlaLink="'-'!$F$34" lockText="1"/>
</file>

<file path=xl/ctrlProps/ctrlProp5.xml><?xml version="1.0" encoding="utf-8"?>
<formControlPr xmlns="http://schemas.microsoft.com/office/spreadsheetml/2009/9/main" objectType="CheckBox" fmlaLink="'-'!$B$4" lockText="1"/>
</file>

<file path=xl/ctrlProps/ctrlProp50.xml><?xml version="1.0" encoding="utf-8"?>
<formControlPr xmlns="http://schemas.microsoft.com/office/spreadsheetml/2009/9/main" objectType="CheckBox" fmlaLink="'-'!$F$39" lockText="1"/>
</file>

<file path=xl/ctrlProps/ctrlProp51.xml><?xml version="1.0" encoding="utf-8"?>
<formControlPr xmlns="http://schemas.microsoft.com/office/spreadsheetml/2009/9/main" objectType="CheckBox" fmlaLink="'-'!$F$40" lockText="1"/>
</file>

<file path=xl/ctrlProps/ctrlProp52.xml><?xml version="1.0" encoding="utf-8"?>
<formControlPr xmlns="http://schemas.microsoft.com/office/spreadsheetml/2009/9/main" objectType="CheckBox" fmlaLink="'-'!$F$41" lockText="1"/>
</file>

<file path=xl/ctrlProps/ctrlProp53.xml><?xml version="1.0" encoding="utf-8"?>
<formControlPr xmlns="http://schemas.microsoft.com/office/spreadsheetml/2009/9/main" objectType="CheckBox" fmlaLink="'-'!$J$36" lockText="1"/>
</file>

<file path=xl/ctrlProps/ctrlProp54.xml><?xml version="1.0" encoding="utf-8"?>
<formControlPr xmlns="http://schemas.microsoft.com/office/spreadsheetml/2009/9/main" objectType="CheckBox" fmlaLink="'-'!$J$35" lockText="1"/>
</file>

<file path=xl/ctrlProps/ctrlProp55.xml><?xml version="1.0" encoding="utf-8"?>
<formControlPr xmlns="http://schemas.microsoft.com/office/spreadsheetml/2009/9/main" objectType="CheckBox" fmlaLink="'-'!$J$34" lockText="1"/>
</file>

<file path=xl/ctrlProps/ctrlProp56.xml><?xml version="1.0" encoding="utf-8"?>
<formControlPr xmlns="http://schemas.microsoft.com/office/spreadsheetml/2009/9/main" objectType="CheckBox" fmlaLink="'-'!$J$39" lockText="1"/>
</file>

<file path=xl/ctrlProps/ctrlProp57.xml><?xml version="1.0" encoding="utf-8"?>
<formControlPr xmlns="http://schemas.microsoft.com/office/spreadsheetml/2009/9/main" objectType="CheckBox" fmlaLink="'-'!$J$40" lockText="1"/>
</file>

<file path=xl/ctrlProps/ctrlProp58.xml><?xml version="1.0" encoding="utf-8"?>
<formControlPr xmlns="http://schemas.microsoft.com/office/spreadsheetml/2009/9/main" objectType="CheckBox" fmlaLink="'-'!$J$41" lockText="1"/>
</file>

<file path=xl/ctrlProps/ctrlProp59.xml><?xml version="1.0" encoding="utf-8"?>
<formControlPr xmlns="http://schemas.microsoft.com/office/spreadsheetml/2009/9/main" objectType="CheckBox" fmlaLink="'-'!$N$36" lockText="1"/>
</file>

<file path=xl/ctrlProps/ctrlProp6.xml><?xml version="1.0" encoding="utf-8"?>
<formControlPr xmlns="http://schemas.microsoft.com/office/spreadsheetml/2009/9/main" objectType="CheckBox" fmlaLink="'-'!$B$3" lockText="1"/>
</file>

<file path=xl/ctrlProps/ctrlProp60.xml><?xml version="1.0" encoding="utf-8"?>
<formControlPr xmlns="http://schemas.microsoft.com/office/spreadsheetml/2009/9/main" objectType="CheckBox" fmlaLink="'-'!$N$35" lockText="1"/>
</file>

<file path=xl/ctrlProps/ctrlProp61.xml><?xml version="1.0" encoding="utf-8"?>
<formControlPr xmlns="http://schemas.microsoft.com/office/spreadsheetml/2009/9/main" objectType="CheckBox" fmlaLink="'-'!$N$39" lockText="1"/>
</file>

<file path=xl/ctrlProps/ctrlProp62.xml><?xml version="1.0" encoding="utf-8"?>
<formControlPr xmlns="http://schemas.microsoft.com/office/spreadsheetml/2009/9/main" objectType="CheckBox" fmlaLink="'-'!$N$40" lockText="1"/>
</file>

<file path=xl/ctrlProps/ctrlProp63.xml><?xml version="1.0" encoding="utf-8"?>
<formControlPr xmlns="http://schemas.microsoft.com/office/spreadsheetml/2009/9/main" objectType="CheckBox" fmlaLink="'-'!$N$41" lockText="1"/>
</file>

<file path=xl/ctrlProps/ctrlProp64.xml><?xml version="1.0" encoding="utf-8"?>
<formControlPr xmlns="http://schemas.microsoft.com/office/spreadsheetml/2009/9/main" objectType="CheckBox" fmlaLink="'-'!$R$36" lockText="1"/>
</file>

<file path=xl/ctrlProps/ctrlProp65.xml><?xml version="1.0" encoding="utf-8"?>
<formControlPr xmlns="http://schemas.microsoft.com/office/spreadsheetml/2009/9/main" objectType="CheckBox" fmlaLink="'-'!$R$35" lockText="1"/>
</file>

<file path=xl/ctrlProps/ctrlProp66.xml><?xml version="1.0" encoding="utf-8"?>
<formControlPr xmlns="http://schemas.microsoft.com/office/spreadsheetml/2009/9/main" objectType="CheckBox" fmlaLink="'-'!$R$34" lockText="1"/>
</file>

<file path=xl/ctrlProps/ctrlProp67.xml><?xml version="1.0" encoding="utf-8"?>
<formControlPr xmlns="http://schemas.microsoft.com/office/spreadsheetml/2009/9/main" objectType="CheckBox" fmlaLink="'-'!$R$39" lockText="1"/>
</file>

<file path=xl/ctrlProps/ctrlProp68.xml><?xml version="1.0" encoding="utf-8"?>
<formControlPr xmlns="http://schemas.microsoft.com/office/spreadsheetml/2009/9/main" objectType="CheckBox" fmlaLink="'-'!$R$40" lockText="1"/>
</file>

<file path=xl/ctrlProps/ctrlProp69.xml><?xml version="1.0" encoding="utf-8"?>
<formControlPr xmlns="http://schemas.microsoft.com/office/spreadsheetml/2009/9/main" objectType="CheckBox" fmlaLink="'-'!$R$41" lockText="1"/>
</file>

<file path=xl/ctrlProps/ctrlProp7.xml><?xml version="1.0" encoding="utf-8"?>
<formControlPr xmlns="http://schemas.microsoft.com/office/spreadsheetml/2009/9/main" objectType="CheckBox" fmlaLink="'-'!$B$8" lockText="1"/>
</file>

<file path=xl/ctrlProps/ctrlProp70.xml><?xml version="1.0" encoding="utf-8"?>
<formControlPr xmlns="http://schemas.microsoft.com/office/spreadsheetml/2009/9/main" objectType="CheckBox" fmlaLink="'-'!$N$34" lockText="1"/>
</file>

<file path=xl/ctrlProps/ctrlProp71.xml><?xml version="1.0" encoding="utf-8"?>
<formControlPr xmlns="http://schemas.microsoft.com/office/spreadsheetml/2009/9/main" objectType="CheckBox" fmlaLink="'-'!$B$20" lockText="1"/>
</file>

<file path=xl/ctrlProps/ctrlProp72.xml><?xml version="1.0" encoding="utf-8"?>
<formControlPr xmlns="http://schemas.microsoft.com/office/spreadsheetml/2009/9/main" objectType="CheckBox" fmlaLink="'-'!$B$19" lockText="1"/>
</file>

<file path=xl/ctrlProps/ctrlProp73.xml><?xml version="1.0" encoding="utf-8"?>
<formControlPr xmlns="http://schemas.microsoft.com/office/spreadsheetml/2009/9/main" objectType="CheckBox" fmlaLink="'-'!$B$18" lockText="1"/>
</file>

<file path=xl/ctrlProps/ctrlProp74.xml><?xml version="1.0" encoding="utf-8"?>
<formControlPr xmlns="http://schemas.microsoft.com/office/spreadsheetml/2009/9/main" objectType="CheckBox" fmlaLink="'-'!$B$23" lockText="1"/>
</file>

<file path=xl/ctrlProps/ctrlProp75.xml><?xml version="1.0" encoding="utf-8"?>
<formControlPr xmlns="http://schemas.microsoft.com/office/spreadsheetml/2009/9/main" objectType="CheckBox" fmlaLink="'-'!$B$24" lockText="1"/>
</file>

<file path=xl/ctrlProps/ctrlProp76.xml><?xml version="1.0" encoding="utf-8"?>
<formControlPr xmlns="http://schemas.microsoft.com/office/spreadsheetml/2009/9/main" objectType="CheckBox" fmlaLink="'-'!$B$25" lockText="1"/>
</file>

<file path=xl/ctrlProps/ctrlProp77.xml><?xml version="1.0" encoding="utf-8"?>
<formControlPr xmlns="http://schemas.microsoft.com/office/spreadsheetml/2009/9/main" objectType="CheckBox" fmlaLink="'-'!$F$20" lockText="1"/>
</file>

<file path=xl/ctrlProps/ctrlProp78.xml><?xml version="1.0" encoding="utf-8"?>
<formControlPr xmlns="http://schemas.microsoft.com/office/spreadsheetml/2009/9/main" objectType="CheckBox" fmlaLink="'-'!$F$19" lockText="1"/>
</file>

<file path=xl/ctrlProps/ctrlProp79.xml><?xml version="1.0" encoding="utf-8"?>
<formControlPr xmlns="http://schemas.microsoft.com/office/spreadsheetml/2009/9/main" objectType="CheckBox" fmlaLink="'-'!$F$18" lockText="1"/>
</file>

<file path=xl/ctrlProps/ctrlProp8.xml><?xml version="1.0" encoding="utf-8"?>
<formControlPr xmlns="http://schemas.microsoft.com/office/spreadsheetml/2009/9/main" objectType="CheckBox" fmlaLink="'-'!$B$9" lockText="1"/>
</file>

<file path=xl/ctrlProps/ctrlProp80.xml><?xml version="1.0" encoding="utf-8"?>
<formControlPr xmlns="http://schemas.microsoft.com/office/spreadsheetml/2009/9/main" objectType="CheckBox" fmlaLink="'-'!$F$23" lockText="1"/>
</file>

<file path=xl/ctrlProps/ctrlProp81.xml><?xml version="1.0" encoding="utf-8"?>
<formControlPr xmlns="http://schemas.microsoft.com/office/spreadsheetml/2009/9/main" objectType="CheckBox" fmlaLink="'-'!$F$24" lockText="1"/>
</file>

<file path=xl/ctrlProps/ctrlProp82.xml><?xml version="1.0" encoding="utf-8"?>
<formControlPr xmlns="http://schemas.microsoft.com/office/spreadsheetml/2009/9/main" objectType="CheckBox" fmlaLink="'-'!$F$25" lockText="1"/>
</file>

<file path=xl/ctrlProps/ctrlProp83.xml><?xml version="1.0" encoding="utf-8"?>
<formControlPr xmlns="http://schemas.microsoft.com/office/spreadsheetml/2009/9/main" objectType="CheckBox" fmlaLink="'-'!$J$20" lockText="1"/>
</file>

<file path=xl/ctrlProps/ctrlProp84.xml><?xml version="1.0" encoding="utf-8"?>
<formControlPr xmlns="http://schemas.microsoft.com/office/spreadsheetml/2009/9/main" objectType="CheckBox" fmlaLink="'-'!$J$19" lockText="1"/>
</file>

<file path=xl/ctrlProps/ctrlProp85.xml><?xml version="1.0" encoding="utf-8"?>
<formControlPr xmlns="http://schemas.microsoft.com/office/spreadsheetml/2009/9/main" objectType="CheckBox" fmlaLink="'-'!$J$18" lockText="1"/>
</file>

<file path=xl/ctrlProps/ctrlProp86.xml><?xml version="1.0" encoding="utf-8"?>
<formControlPr xmlns="http://schemas.microsoft.com/office/spreadsheetml/2009/9/main" objectType="CheckBox" fmlaLink="'-'!$J$23" lockText="1"/>
</file>

<file path=xl/ctrlProps/ctrlProp87.xml><?xml version="1.0" encoding="utf-8"?>
<formControlPr xmlns="http://schemas.microsoft.com/office/spreadsheetml/2009/9/main" objectType="CheckBox" fmlaLink="'-'!$J$24" lockText="1"/>
</file>

<file path=xl/ctrlProps/ctrlProp88.xml><?xml version="1.0" encoding="utf-8"?>
<formControlPr xmlns="http://schemas.microsoft.com/office/spreadsheetml/2009/9/main" objectType="CheckBox" fmlaLink="'-'!$J$25" lockText="1"/>
</file>

<file path=xl/ctrlProps/ctrlProp89.xml><?xml version="1.0" encoding="utf-8"?>
<formControlPr xmlns="http://schemas.microsoft.com/office/spreadsheetml/2009/9/main" objectType="CheckBox" fmlaLink="'-'!$N$20" lockText="1"/>
</file>

<file path=xl/ctrlProps/ctrlProp9.xml><?xml version="1.0" encoding="utf-8"?>
<formControlPr xmlns="http://schemas.microsoft.com/office/spreadsheetml/2009/9/main" objectType="CheckBox" fmlaLink="'-'!$B$10" lockText="1"/>
</file>

<file path=xl/ctrlProps/ctrlProp90.xml><?xml version="1.0" encoding="utf-8"?>
<formControlPr xmlns="http://schemas.microsoft.com/office/spreadsheetml/2009/9/main" objectType="CheckBox" fmlaLink="'-'!$N$19" lockText="1"/>
</file>

<file path=xl/ctrlProps/ctrlProp91.xml><?xml version="1.0" encoding="utf-8"?>
<formControlPr xmlns="http://schemas.microsoft.com/office/spreadsheetml/2009/9/main" objectType="CheckBox" fmlaLink="'-'!$N$23" lockText="1"/>
</file>

<file path=xl/ctrlProps/ctrlProp92.xml><?xml version="1.0" encoding="utf-8"?>
<formControlPr xmlns="http://schemas.microsoft.com/office/spreadsheetml/2009/9/main" objectType="CheckBox" fmlaLink="'-'!$N$24" lockText="1"/>
</file>

<file path=xl/ctrlProps/ctrlProp93.xml><?xml version="1.0" encoding="utf-8"?>
<formControlPr xmlns="http://schemas.microsoft.com/office/spreadsheetml/2009/9/main" objectType="CheckBox" fmlaLink="'-'!$N$25" lockText="1"/>
</file>

<file path=xl/ctrlProps/ctrlProp94.xml><?xml version="1.0" encoding="utf-8"?>
<formControlPr xmlns="http://schemas.microsoft.com/office/spreadsheetml/2009/9/main" objectType="CheckBox" fmlaLink="'-'!$R$20" lockText="1"/>
</file>

<file path=xl/ctrlProps/ctrlProp95.xml><?xml version="1.0" encoding="utf-8"?>
<formControlPr xmlns="http://schemas.microsoft.com/office/spreadsheetml/2009/9/main" objectType="CheckBox" fmlaLink="'-'!$R$19" lockText="1"/>
</file>

<file path=xl/ctrlProps/ctrlProp96.xml><?xml version="1.0" encoding="utf-8"?>
<formControlPr xmlns="http://schemas.microsoft.com/office/spreadsheetml/2009/9/main" objectType="CheckBox" fmlaLink="'-'!$R$18" lockText="1"/>
</file>

<file path=xl/ctrlProps/ctrlProp97.xml><?xml version="1.0" encoding="utf-8"?>
<formControlPr xmlns="http://schemas.microsoft.com/office/spreadsheetml/2009/9/main" objectType="CheckBox" fmlaLink="'-'!$R$23" lockText="1"/>
</file>

<file path=xl/ctrlProps/ctrlProp98.xml><?xml version="1.0" encoding="utf-8"?>
<formControlPr xmlns="http://schemas.microsoft.com/office/spreadsheetml/2009/9/main" objectType="CheckBox" fmlaLink="'-'!$R$24" lockText="1"/>
</file>

<file path=xl/ctrlProps/ctrlProp99.xml><?xml version="1.0" encoding="utf-8"?>
<formControlPr xmlns="http://schemas.microsoft.com/office/spreadsheetml/2009/9/main" objectType="CheckBox" fmlaLink="'-'!$R$25" lockText="1"/>
</file>

<file path=xl/drawings/drawing1.xml><?xml version="1.0" encoding="utf-8"?>
<xdr:wsDr xmlns:xdr="http://schemas.openxmlformats.org/drawingml/2006/spreadsheetDrawing" xmlns:a="http://schemas.openxmlformats.org/drawingml/2006/main">
  <xdr:twoCellAnchor>
    <xdr:from>
      <xdr:col>1</xdr:col>
      <xdr:colOff>114300</xdr:colOff>
      <xdr:row>4</xdr:row>
      <xdr:rowOff>133350</xdr:rowOff>
    </xdr:from>
    <xdr:to>
      <xdr:col>9</xdr:col>
      <xdr:colOff>676275</xdr:colOff>
      <xdr:row>42</xdr:row>
      <xdr:rowOff>9525</xdr:rowOff>
    </xdr:to>
    <xdr:sp macro="" textlink="">
      <xdr:nvSpPr>
        <xdr:cNvPr id="15362" name="AutoShape 2">
          <a:extLst>
            <a:ext uri="{FF2B5EF4-FFF2-40B4-BE49-F238E27FC236}">
              <a16:creationId xmlns:a16="http://schemas.microsoft.com/office/drawing/2014/main" id="{02521614-65C1-4A0E-AC2F-8793786BC1C1}"/>
            </a:ext>
          </a:extLst>
        </xdr:cNvPr>
        <xdr:cNvSpPr>
          <a:spLocks noChangeArrowheads="1"/>
        </xdr:cNvSpPr>
      </xdr:nvSpPr>
      <xdr:spPr bwMode="auto">
        <a:xfrm>
          <a:off x="190500" y="1733550"/>
          <a:ext cx="5581650" cy="6029325"/>
        </a:xfrm>
        <a:prstGeom prst="foldedCorner">
          <a:avLst>
            <a:gd name="adj" fmla="val 12500"/>
          </a:avLst>
        </a:prstGeom>
        <a:solidFill>
          <a:srgbClr val="FDFDCB"/>
        </a:solidFill>
        <a:ln w="19050">
          <a:solidFill>
            <a:srgbClr val="800000"/>
          </a:solidFill>
          <a:round/>
          <a:headEnd/>
          <a:tailEnd/>
        </a:ln>
        <a:effectLst/>
      </xdr:spPr>
      <xdr:txBody>
        <a:bodyPr vertOverflow="clip" wrap="square" lIns="36576" tIns="27432" rIns="0" bIns="0" anchor="t" upright="1"/>
        <a:lstStyle/>
        <a:p>
          <a:pPr algn="l" rtl="0">
            <a:lnSpc>
              <a:spcPts val="1200"/>
            </a:lnSpc>
            <a:defRPr sz="1000"/>
          </a:pPr>
          <a:r>
            <a:rPr lang="en-US" sz="1200" b="1" i="0" u="none" strike="noStrike" baseline="0">
              <a:solidFill>
                <a:srgbClr val="000000"/>
              </a:solidFill>
              <a:latin typeface="Arial"/>
              <a:cs typeface="Arial"/>
            </a:rPr>
            <a:t>Instructions / Procedures:</a:t>
          </a: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r>
            <a:rPr lang="en-US" sz="1000" b="1" i="0" u="dbl" strike="noStrike" baseline="0">
              <a:solidFill>
                <a:srgbClr val="6A2813"/>
              </a:solidFill>
              <a:latin typeface="Arial"/>
              <a:cs typeface="Arial"/>
            </a:rPr>
            <a:t>Monthly Reconciliation of PNCStatement / Central Retention of Receipts</a:t>
          </a:r>
          <a:endParaRPr lang="en-US" sz="1000" b="0" i="0" u="none" strike="noStrike" baseline="0">
            <a:solidFill>
              <a:srgbClr val="000000"/>
            </a:solidFill>
            <a:latin typeface="Arial"/>
            <a:cs typeface="Arial"/>
          </a:endParaRPr>
        </a:p>
        <a:p>
          <a:pPr algn="l" rtl="0">
            <a:lnSpc>
              <a:spcPts val="1000"/>
            </a:lnSpc>
            <a:defRPr sz="1000"/>
          </a:pPr>
          <a:r>
            <a:rPr lang="en-US" sz="1000" b="0" i="0" u="none" strike="noStrike" baseline="0">
              <a:solidFill>
                <a:srgbClr val="000000"/>
              </a:solidFill>
              <a:latin typeface="Arial"/>
              <a:cs typeface="Arial"/>
            </a:rPr>
            <a:t>The cardholder, upon receipt of their monthly statement from PNC, will complete the following procedures:</a:t>
          </a: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r>
            <a:rPr lang="en-US" sz="1000" b="1" i="0" u="none" strike="noStrike" baseline="0">
              <a:solidFill>
                <a:srgbClr val="6A2813"/>
              </a:solidFill>
              <a:latin typeface="Arial"/>
              <a:cs typeface="Arial"/>
            </a:rPr>
            <a:t>Step 1</a:t>
          </a:r>
          <a:endParaRPr lang="en-US" sz="1000" b="0" i="0" u="none" strike="noStrike" baseline="0">
            <a:solidFill>
              <a:srgbClr val="000000"/>
            </a:solidFill>
            <a:latin typeface="Arial"/>
            <a:cs typeface="Arial"/>
          </a:endParaRPr>
        </a:p>
        <a:p>
          <a:pPr algn="l" rtl="0">
            <a:lnSpc>
              <a:spcPts val="1000"/>
            </a:lnSpc>
            <a:defRPr sz="1000"/>
          </a:pPr>
          <a:r>
            <a:rPr lang="en-US" sz="1000" b="0" i="0" u="none" strike="noStrike" baseline="0">
              <a:solidFill>
                <a:srgbClr val="000000"/>
              </a:solidFill>
              <a:latin typeface="Arial"/>
              <a:cs typeface="Arial"/>
            </a:rPr>
            <a:t>It is the cardholder’s responsibility to reconcile the original charge receipts, (which must include a descriptive itemization listing items purchased, amounts, prices and vendors) to the statement to ensure that amounts charged, match the billing statement charges.  </a:t>
          </a: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r>
            <a:rPr lang="en-US" sz="1000" b="1" i="0" u="none" strike="noStrike" baseline="0">
              <a:solidFill>
                <a:srgbClr val="6A2813"/>
              </a:solidFill>
              <a:latin typeface="Arial"/>
              <a:cs typeface="Arial"/>
            </a:rPr>
            <a:t>Step 2 </a:t>
          </a:r>
          <a:endParaRPr lang="en-US" sz="1000" b="0" i="0" u="none" strike="noStrike" baseline="0">
            <a:solidFill>
              <a:srgbClr val="000000"/>
            </a:solidFill>
            <a:latin typeface="Arial"/>
            <a:cs typeface="Arial"/>
          </a:endParaRPr>
        </a:p>
        <a:p>
          <a:pPr algn="l" rtl="0">
            <a:lnSpc>
              <a:spcPts val="900"/>
            </a:lnSpc>
            <a:defRPr sz="1000"/>
          </a:pPr>
          <a:r>
            <a:rPr lang="en-US" sz="1000" b="0" i="0" u="none" strike="noStrike" baseline="0">
              <a:solidFill>
                <a:srgbClr val="000000"/>
              </a:solidFill>
              <a:latin typeface="Arial"/>
              <a:cs typeface="Arial"/>
            </a:rPr>
            <a:t>Fill out the Card Documentation form, itemizing the following;</a:t>
          </a:r>
        </a:p>
        <a:p>
          <a:pPr algn="l" rtl="0">
            <a:lnSpc>
              <a:spcPts val="1000"/>
            </a:lnSpc>
            <a:defRPr sz="1000"/>
          </a:pPr>
          <a:endParaRPr lang="en-US" sz="1000" b="0" i="0" u="none" strike="noStrike" baseline="0">
            <a:solidFill>
              <a:srgbClr val="000000"/>
            </a:solidFill>
            <a:latin typeface="Arial"/>
            <a:cs typeface="Arial"/>
          </a:endParaRPr>
        </a:p>
        <a:p>
          <a:pPr algn="l" rtl="0">
            <a:lnSpc>
              <a:spcPts val="900"/>
            </a:lnSpc>
            <a:defRPr sz="1000"/>
          </a:pPr>
          <a:r>
            <a:rPr lang="en-US" sz="1000" b="0" i="0" u="none" strike="noStrike" baseline="0">
              <a:solidFill>
                <a:srgbClr val="000000"/>
              </a:solidFill>
              <a:latin typeface="Arial"/>
              <a:cs typeface="Arial"/>
            </a:rPr>
            <a:t> - All Travel &amp; Entertainment including miscellaneous out-of-pocket travel expenditures such as tips, cab fare etc.</a:t>
          </a: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r>
            <a:rPr lang="en-US" sz="1000" b="0" i="0" u="none" strike="noStrike" baseline="0">
              <a:solidFill>
                <a:srgbClr val="000000"/>
              </a:solidFill>
              <a:latin typeface="Arial"/>
              <a:cs typeface="Arial"/>
            </a:rPr>
            <a:t> - All Procurement Items of $500 or more (statement / invoice amount)</a:t>
          </a: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r>
            <a:rPr lang="en-US" sz="1000" b="0" i="0" u="none" strike="noStrike" baseline="0">
              <a:solidFill>
                <a:srgbClr val="000000"/>
              </a:solidFill>
              <a:latin typeface="Arial"/>
              <a:cs typeface="Arial"/>
            </a:rPr>
            <a:t> - Missing Receipts if applicable</a:t>
          </a:r>
        </a:p>
        <a:p>
          <a:pPr algn="l" rtl="0">
            <a:lnSpc>
              <a:spcPts val="1000"/>
            </a:lnSpc>
            <a:defRPr sz="1000"/>
          </a:pPr>
          <a:r>
            <a:rPr lang="en-US" sz="1000" b="0" i="0" u="none" strike="noStrike" baseline="0">
              <a:solidFill>
                <a:srgbClr val="000000"/>
              </a:solidFill>
              <a:latin typeface="Arial"/>
              <a:cs typeface="Arial"/>
            </a:rPr>
            <a:t>The cardholder and either the cardholder’s Dean, department chairperson, or direct supervisor must sign the form.</a:t>
          </a: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r>
            <a:rPr lang="en-US" sz="1000" b="1" i="0" u="none" strike="noStrike" baseline="0">
              <a:solidFill>
                <a:srgbClr val="6A2813"/>
              </a:solidFill>
              <a:latin typeface="Arial"/>
              <a:cs typeface="Arial"/>
            </a:rPr>
            <a:t>Step 3</a:t>
          </a:r>
          <a:endParaRPr lang="en-US" sz="1000" b="0" i="0" u="none" strike="noStrike" baseline="0">
            <a:solidFill>
              <a:srgbClr val="000000"/>
            </a:solidFill>
            <a:latin typeface="Arial"/>
            <a:cs typeface="Arial"/>
          </a:endParaRPr>
        </a:p>
        <a:p>
          <a:pPr algn="l" rtl="0">
            <a:lnSpc>
              <a:spcPts val="1000"/>
            </a:lnSpc>
            <a:defRPr sz="1000"/>
          </a:pPr>
          <a:r>
            <a:rPr lang="en-US" sz="1000" b="0" i="0" u="none" strike="noStrike" baseline="0">
              <a:solidFill>
                <a:srgbClr val="000000"/>
              </a:solidFill>
              <a:latin typeface="Arial"/>
              <a:cs typeface="Arial"/>
            </a:rPr>
            <a:t>All original charge receipts including the PNC billing statement are to be attached to the Card Documentation form and mailed to the Payroll &amp; Travel Services Department, WA 204, for audit by the 15th of the following month. </a:t>
          </a:r>
        </a:p>
        <a:p>
          <a:pPr algn="l" rtl="0">
            <a:lnSpc>
              <a:spcPts val="1000"/>
            </a:lnSpc>
            <a:defRPr sz="1000"/>
          </a:pPr>
          <a:r>
            <a:rPr lang="en-US" sz="1000" b="0" i="0" u="none" strike="noStrike" baseline="0">
              <a:solidFill>
                <a:srgbClr val="000000"/>
              </a:solidFill>
              <a:latin typeface="Arial"/>
              <a:cs typeface="Arial"/>
            </a:rPr>
            <a:t> </a:t>
          </a:r>
        </a:p>
        <a:p>
          <a:pPr algn="l" rtl="0">
            <a:lnSpc>
              <a:spcPts val="1000"/>
            </a:lnSpc>
            <a:defRPr sz="1000"/>
          </a:pPr>
          <a:r>
            <a:rPr lang="en-US" sz="1000" b="0" i="0" u="none" strike="noStrike" baseline="0">
              <a:solidFill>
                <a:srgbClr val="000000"/>
              </a:solidFill>
              <a:latin typeface="Arial"/>
              <a:cs typeface="Arial"/>
            </a:rPr>
            <a:t> - Example:  The form for the August statement that closes on the 24th would be due September 15th.</a:t>
          </a: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r>
            <a:rPr lang="en-US" sz="1000" b="0" i="0" u="none" strike="noStrike" baseline="0">
              <a:solidFill>
                <a:srgbClr val="000000"/>
              </a:solidFill>
              <a:latin typeface="Arial"/>
              <a:cs typeface="Arial"/>
            </a:rPr>
            <a:t>· Itemized receipts are required for all purchases except per diem meals while traveling.</a:t>
          </a: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r>
            <a:rPr lang="en-US" sz="1000" b="1" i="0" u="dbl" strike="noStrike" baseline="0">
              <a:solidFill>
                <a:srgbClr val="6A2813"/>
              </a:solidFill>
              <a:latin typeface="Arial"/>
              <a:cs typeface="Arial"/>
            </a:rPr>
            <a:t>Record Retention</a:t>
          </a:r>
          <a:endParaRPr lang="en-US" sz="1000" b="0" i="0" u="none" strike="noStrike" baseline="0">
            <a:solidFill>
              <a:srgbClr val="000000"/>
            </a:solidFill>
            <a:latin typeface="Arial"/>
            <a:cs typeface="Arial"/>
          </a:endParaRPr>
        </a:p>
        <a:p>
          <a:pPr algn="l" rtl="0">
            <a:lnSpc>
              <a:spcPts val="1000"/>
            </a:lnSpc>
            <a:defRPr sz="1000"/>
          </a:pPr>
          <a:r>
            <a:rPr lang="en-US" sz="1000" b="0" i="0" u="none" strike="noStrike" baseline="0">
              <a:solidFill>
                <a:srgbClr val="000000"/>
              </a:solidFill>
              <a:latin typeface="Arial"/>
              <a:cs typeface="Arial"/>
            </a:rPr>
            <a:t>All cardholder records will be retained centrally by the Payroll &amp;Travel Services department for three (3) years.  The using department should keep copies of their bank statements for reconciling their budget but does not need to keep copies of receipts unless directed by their Dean, department chairperson or direct supervisor. </a:t>
          </a: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endParaRPr lang="en-US" sz="1000" b="0" i="0" u="none" strike="noStrike" baseline="0">
            <a:solidFill>
              <a:srgbClr val="000000"/>
            </a:solidFill>
            <a:latin typeface="Arial"/>
            <a:cs typeface="Arial"/>
          </a:endParaRPr>
        </a:p>
        <a:p>
          <a:pPr algn="l" rtl="0">
            <a:lnSpc>
              <a:spcPts val="900"/>
            </a:lnSpc>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428625</xdr:colOff>
      <xdr:row>37</xdr:row>
      <xdr:rowOff>285750</xdr:rowOff>
    </xdr:from>
    <xdr:to>
      <xdr:col>14</xdr:col>
      <xdr:colOff>428625</xdr:colOff>
      <xdr:row>38</xdr:row>
      <xdr:rowOff>209550</xdr:rowOff>
    </xdr:to>
    <xdr:sp macro="" textlink="">
      <xdr:nvSpPr>
        <xdr:cNvPr id="23962" name="Line 111">
          <a:extLst>
            <a:ext uri="{FF2B5EF4-FFF2-40B4-BE49-F238E27FC236}">
              <a16:creationId xmlns:a16="http://schemas.microsoft.com/office/drawing/2014/main" id="{9804BD4B-1E2D-FE3E-C372-BCD9D4997A91}"/>
            </a:ext>
          </a:extLst>
        </xdr:cNvPr>
        <xdr:cNvSpPr>
          <a:spLocks noChangeShapeType="1"/>
        </xdr:cNvSpPr>
      </xdr:nvSpPr>
      <xdr:spPr bwMode="auto">
        <a:xfrm>
          <a:off x="8734425" y="8115300"/>
          <a:ext cx="0" cy="2476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457200</xdr:colOff>
      <xdr:row>37</xdr:row>
      <xdr:rowOff>276225</xdr:rowOff>
    </xdr:from>
    <xdr:to>
      <xdr:col>14</xdr:col>
      <xdr:colOff>457200</xdr:colOff>
      <xdr:row>38</xdr:row>
      <xdr:rowOff>133350</xdr:rowOff>
    </xdr:to>
    <xdr:sp macro="" textlink="">
      <xdr:nvSpPr>
        <xdr:cNvPr id="23963" name="Line 112">
          <a:extLst>
            <a:ext uri="{FF2B5EF4-FFF2-40B4-BE49-F238E27FC236}">
              <a16:creationId xmlns:a16="http://schemas.microsoft.com/office/drawing/2014/main" id="{6E025439-4C89-DEB9-0979-DD77B3CDDB90}"/>
            </a:ext>
          </a:extLst>
        </xdr:cNvPr>
        <xdr:cNvSpPr>
          <a:spLocks noChangeShapeType="1"/>
        </xdr:cNvSpPr>
      </xdr:nvSpPr>
      <xdr:spPr bwMode="auto">
        <a:xfrm>
          <a:off x="8763000" y="8105775"/>
          <a:ext cx="0" cy="1809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342900</xdr:colOff>
      <xdr:row>38</xdr:row>
      <xdr:rowOff>28575</xdr:rowOff>
    </xdr:from>
    <xdr:to>
      <xdr:col>14</xdr:col>
      <xdr:colOff>342900</xdr:colOff>
      <xdr:row>39</xdr:row>
      <xdr:rowOff>9525</xdr:rowOff>
    </xdr:to>
    <xdr:sp macro="" textlink="">
      <xdr:nvSpPr>
        <xdr:cNvPr id="23964" name="Line 113">
          <a:extLst>
            <a:ext uri="{FF2B5EF4-FFF2-40B4-BE49-F238E27FC236}">
              <a16:creationId xmlns:a16="http://schemas.microsoft.com/office/drawing/2014/main" id="{E980E952-F77F-C56F-3CE4-538E27C293FB}"/>
            </a:ext>
          </a:extLst>
        </xdr:cNvPr>
        <xdr:cNvSpPr>
          <a:spLocks noChangeShapeType="1"/>
        </xdr:cNvSpPr>
      </xdr:nvSpPr>
      <xdr:spPr bwMode="auto">
        <a:xfrm>
          <a:off x="8648700" y="8181975"/>
          <a:ext cx="0" cy="3048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15</xdr:col>
      <xdr:colOff>57150</xdr:colOff>
      <xdr:row>38</xdr:row>
      <xdr:rowOff>38100</xdr:rowOff>
    </xdr:from>
    <xdr:to>
      <xdr:col>15</xdr:col>
      <xdr:colOff>57150</xdr:colOff>
      <xdr:row>39</xdr:row>
      <xdr:rowOff>9525</xdr:rowOff>
    </xdr:to>
    <xdr:sp macro="" textlink="">
      <xdr:nvSpPr>
        <xdr:cNvPr id="23965" name="Line 114">
          <a:extLst>
            <a:ext uri="{FF2B5EF4-FFF2-40B4-BE49-F238E27FC236}">
              <a16:creationId xmlns:a16="http://schemas.microsoft.com/office/drawing/2014/main" id="{B2532AD6-4DC8-07CD-CF20-BF39E1CF66E2}"/>
            </a:ext>
          </a:extLst>
        </xdr:cNvPr>
        <xdr:cNvSpPr>
          <a:spLocks noChangeShapeType="1"/>
        </xdr:cNvSpPr>
      </xdr:nvSpPr>
      <xdr:spPr bwMode="auto">
        <a:xfrm>
          <a:off x="9029700" y="8191500"/>
          <a:ext cx="0" cy="2952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15</xdr:col>
      <xdr:colOff>381000</xdr:colOff>
      <xdr:row>38</xdr:row>
      <xdr:rowOff>257175</xdr:rowOff>
    </xdr:from>
    <xdr:to>
      <xdr:col>15</xdr:col>
      <xdr:colOff>381000</xdr:colOff>
      <xdr:row>39</xdr:row>
      <xdr:rowOff>209550</xdr:rowOff>
    </xdr:to>
    <xdr:sp macro="" textlink="">
      <xdr:nvSpPr>
        <xdr:cNvPr id="23966" name="Line 115">
          <a:extLst>
            <a:ext uri="{FF2B5EF4-FFF2-40B4-BE49-F238E27FC236}">
              <a16:creationId xmlns:a16="http://schemas.microsoft.com/office/drawing/2014/main" id="{F6AF1B3A-BC6F-D523-8050-6C4AAEF6A2F2}"/>
            </a:ext>
          </a:extLst>
        </xdr:cNvPr>
        <xdr:cNvSpPr>
          <a:spLocks noChangeShapeType="1"/>
        </xdr:cNvSpPr>
      </xdr:nvSpPr>
      <xdr:spPr bwMode="auto">
        <a:xfrm>
          <a:off x="9353550" y="8410575"/>
          <a:ext cx="0" cy="2762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13</xdr:col>
      <xdr:colOff>85725</xdr:colOff>
      <xdr:row>11</xdr:row>
      <xdr:rowOff>135255</xdr:rowOff>
    </xdr:from>
    <xdr:to>
      <xdr:col>16</xdr:col>
      <xdr:colOff>123872</xdr:colOff>
      <xdr:row>28</xdr:row>
      <xdr:rowOff>133346</xdr:rowOff>
    </xdr:to>
    <xdr:sp macro="" textlink="">
      <xdr:nvSpPr>
        <xdr:cNvPr id="4231" name="Text Box 135">
          <a:extLst>
            <a:ext uri="{FF2B5EF4-FFF2-40B4-BE49-F238E27FC236}">
              <a16:creationId xmlns:a16="http://schemas.microsoft.com/office/drawing/2014/main" id="{192C8316-A577-83B2-EB66-B2EB12DE3B2C}"/>
            </a:ext>
          </a:extLst>
        </xdr:cNvPr>
        <xdr:cNvSpPr txBox="1">
          <a:spLocks noChangeArrowheads="1"/>
        </xdr:cNvSpPr>
      </xdr:nvSpPr>
      <xdr:spPr bwMode="auto">
        <a:xfrm>
          <a:off x="8296275" y="1943100"/>
          <a:ext cx="1466850" cy="3638550"/>
        </a:xfrm>
        <a:prstGeom prst="rect">
          <a:avLst/>
        </a:prstGeom>
        <a:solidFill>
          <a:srgbClr val="FDFDCB"/>
        </a:solidFill>
        <a:ln w="9525">
          <a:solidFill>
            <a:srgbClr val="000000"/>
          </a:solidFill>
          <a:miter lim="800000"/>
          <a:headEnd/>
          <a:tailEnd/>
        </a:ln>
        <a:effectLst/>
      </xdr:spPr>
      <xdr:txBody>
        <a:bodyPr vertOverflow="clip" wrap="square" lIns="36576" tIns="22860" rIns="0" bIns="0" anchor="t" upright="1"/>
        <a:lstStyle/>
        <a:p>
          <a:pPr algn="l" rtl="0">
            <a:defRPr sz="1000"/>
          </a:pPr>
          <a:r>
            <a:rPr lang="en-US" sz="1100" b="1" i="0" u="none" strike="noStrike" baseline="0">
              <a:solidFill>
                <a:srgbClr val="000000"/>
              </a:solidFill>
              <a:latin typeface="Tahoma"/>
              <a:ea typeface="Tahoma"/>
              <a:cs typeface="Tahoma"/>
            </a:rPr>
            <a:t>1.  Only Enter Data in </a:t>
          </a:r>
          <a:r>
            <a:rPr lang="en-US" sz="1100" b="1" i="0" u="sng" strike="noStrike" baseline="0">
              <a:solidFill>
                <a:srgbClr val="000000"/>
              </a:solidFill>
              <a:latin typeface="Tahoma"/>
              <a:ea typeface="Tahoma"/>
              <a:cs typeface="Tahoma"/>
            </a:rPr>
            <a:t>BLUE</a:t>
          </a:r>
          <a:r>
            <a:rPr lang="en-US" sz="1100" b="1" i="0" u="none" strike="noStrike" baseline="0">
              <a:solidFill>
                <a:srgbClr val="000000"/>
              </a:solidFill>
              <a:latin typeface="Tahoma"/>
              <a:ea typeface="Tahoma"/>
              <a:cs typeface="Tahoma"/>
            </a:rPr>
            <a:t> areas. </a:t>
          </a:r>
        </a:p>
        <a:p>
          <a:pPr algn="l" rtl="0">
            <a:defRPr sz="1000"/>
          </a:pPr>
          <a:endParaRPr lang="en-US" sz="1100" b="1" i="0" u="none" strike="noStrike" baseline="0">
            <a:solidFill>
              <a:srgbClr val="000000"/>
            </a:solidFill>
            <a:latin typeface="Tahoma"/>
            <a:ea typeface="Tahoma"/>
            <a:cs typeface="Tahoma"/>
          </a:endParaRPr>
        </a:p>
        <a:p>
          <a:pPr algn="l" rtl="0">
            <a:defRPr sz="1000"/>
          </a:pPr>
          <a:r>
            <a:rPr lang="en-US" sz="1100" b="1" i="0" u="none" strike="noStrike" baseline="0">
              <a:solidFill>
                <a:srgbClr val="000000"/>
              </a:solidFill>
              <a:latin typeface="Tahoma"/>
              <a:ea typeface="Tahoma"/>
              <a:cs typeface="Tahoma"/>
            </a:rPr>
            <a:t>2.  Make selections from </a:t>
          </a:r>
          <a:r>
            <a:rPr lang="en-US" sz="1100" b="1" i="0" u="sng" strike="noStrike" baseline="0">
              <a:solidFill>
                <a:srgbClr val="000000"/>
              </a:solidFill>
              <a:latin typeface="Tahoma"/>
              <a:ea typeface="Tahoma"/>
              <a:cs typeface="Tahoma"/>
            </a:rPr>
            <a:t>GREEN</a:t>
          </a:r>
          <a:r>
            <a:rPr lang="en-US" sz="1100" b="1" i="0" u="none" strike="noStrike" baseline="0">
              <a:solidFill>
                <a:srgbClr val="000000"/>
              </a:solidFill>
              <a:latin typeface="Tahoma"/>
              <a:ea typeface="Tahoma"/>
              <a:cs typeface="Tahoma"/>
            </a:rPr>
            <a:t> areas. </a:t>
          </a:r>
        </a:p>
        <a:p>
          <a:pPr algn="l" rtl="0">
            <a:defRPr sz="1000"/>
          </a:pPr>
          <a:endParaRPr lang="en-US" sz="1100" b="1" i="0" u="none" strike="noStrike" baseline="0">
            <a:solidFill>
              <a:srgbClr val="000000"/>
            </a:solidFill>
            <a:latin typeface="Tahoma"/>
            <a:ea typeface="Tahoma"/>
            <a:cs typeface="Tahoma"/>
          </a:endParaRPr>
        </a:p>
        <a:p>
          <a:pPr algn="l" rtl="0">
            <a:defRPr sz="1000"/>
          </a:pPr>
          <a:r>
            <a:rPr lang="en-US" sz="1100" b="1" i="0" u="none" strike="noStrike" baseline="0">
              <a:solidFill>
                <a:srgbClr val="FF0000"/>
              </a:solidFill>
              <a:latin typeface="Tahoma"/>
              <a:ea typeface="Tahoma"/>
              <a:cs typeface="Tahoma"/>
            </a:rPr>
            <a:t>Using the Clear </a:t>
          </a:r>
          <a:r>
            <a:rPr lang="en-US" sz="1100" b="1" i="0" u="dbl" strike="noStrike" baseline="0">
              <a:solidFill>
                <a:srgbClr val="FF0000"/>
              </a:solidFill>
              <a:latin typeface="Tahoma"/>
              <a:ea typeface="Tahoma"/>
              <a:cs typeface="Tahoma"/>
            </a:rPr>
            <a:t>Function Button: </a:t>
          </a:r>
          <a:endParaRPr lang="en-US" sz="1100" b="1" i="0" u="none" strike="noStrike" baseline="0">
            <a:solidFill>
              <a:srgbClr val="FF0000"/>
            </a:solidFill>
            <a:latin typeface="Tahoma"/>
            <a:ea typeface="Tahoma"/>
            <a:cs typeface="Tahoma"/>
          </a:endParaRPr>
        </a:p>
        <a:p>
          <a:pPr algn="l" rtl="0">
            <a:defRPr sz="1000"/>
          </a:pPr>
          <a:r>
            <a:rPr lang="en-US" sz="1100" b="1" i="0" u="none" strike="noStrike" baseline="0">
              <a:solidFill>
                <a:srgbClr val="000000"/>
              </a:solidFill>
              <a:latin typeface="Tahoma"/>
              <a:ea typeface="Tahoma"/>
              <a:cs typeface="Tahoma"/>
            </a:rPr>
            <a:t>If pressing the button does not clear your form; </a:t>
          </a:r>
          <a:r>
            <a:rPr lang="en-US" sz="1100" b="1" i="0" u="none" strike="noStrike" baseline="0">
              <a:solidFill>
                <a:srgbClr val="1D2FBE"/>
              </a:solidFill>
              <a:latin typeface="Tahoma"/>
              <a:ea typeface="Tahoma"/>
              <a:cs typeface="Tahoma"/>
            </a:rPr>
            <a:t>you have macros disabled in Excel.  </a:t>
          </a:r>
          <a:r>
            <a:rPr lang="en-US" sz="1100" b="1" i="0" u="none" strike="noStrike" baseline="0">
              <a:solidFill>
                <a:srgbClr val="FF0000"/>
              </a:solidFill>
              <a:latin typeface="Tahoma"/>
              <a:ea typeface="Tahoma"/>
              <a:cs typeface="Tahoma"/>
            </a:rPr>
            <a:t> </a:t>
          </a:r>
          <a:r>
            <a:rPr lang="en-US" sz="1100" b="1" i="0" u="none" strike="noStrike" baseline="0">
              <a:solidFill>
                <a:srgbClr val="1D2FBE"/>
              </a:solidFill>
              <a:latin typeface="Tahoma"/>
              <a:ea typeface="Tahoma"/>
              <a:cs typeface="Tahoma"/>
            </a:rPr>
            <a:t>You will have a Security Warning under your toolbar/ ribbon, click on Enable.</a:t>
          </a:r>
        </a:p>
        <a:p>
          <a:pPr algn="l" rtl="0">
            <a:defRPr sz="1000"/>
          </a:pPr>
          <a:endParaRPr lang="en-US" sz="1100" b="1" i="0" u="none" strike="noStrike" baseline="0">
            <a:solidFill>
              <a:srgbClr val="000000"/>
            </a:solidFill>
            <a:latin typeface="Calibri"/>
          </a:endParaRPr>
        </a:p>
        <a:p>
          <a:pPr algn="l" rtl="0">
            <a:defRPr sz="1000"/>
          </a:pPr>
          <a:r>
            <a:rPr lang="en-US" sz="1100" b="1" i="0" u="none" strike="noStrike" baseline="0">
              <a:solidFill>
                <a:srgbClr val="000000"/>
              </a:solidFill>
              <a:latin typeface="Tahoma"/>
              <a:ea typeface="Tahoma"/>
              <a:cs typeface="Tahoma"/>
            </a:rPr>
            <a:t>Thank you.</a:t>
          </a:r>
        </a:p>
      </xdr:txBody>
    </xdr:sp>
    <xdr:clientData/>
  </xdr:twoCellAnchor>
  <mc:AlternateContent xmlns:mc="http://schemas.openxmlformats.org/markup-compatibility/2006">
    <mc:Choice xmlns:a14="http://schemas.microsoft.com/office/drawing/2010/main" Requires="a14">
      <xdr:twoCellAnchor>
        <xdr:from>
          <xdr:col>9</xdr:col>
          <xdr:colOff>0</xdr:colOff>
          <xdr:row>28</xdr:row>
          <xdr:rowOff>0</xdr:rowOff>
        </xdr:from>
        <xdr:to>
          <xdr:col>10</xdr:col>
          <xdr:colOff>695325</xdr:colOff>
          <xdr:row>30</xdr:row>
          <xdr:rowOff>9525</xdr:rowOff>
        </xdr:to>
        <xdr:grpSp>
          <xdr:nvGrpSpPr>
            <xdr:cNvPr id="23968" name="Group 169">
              <a:extLst>
                <a:ext uri="{FF2B5EF4-FFF2-40B4-BE49-F238E27FC236}">
                  <a16:creationId xmlns:a16="http://schemas.microsoft.com/office/drawing/2014/main" id="{327331EF-4E60-121D-9934-6723A35BF30D}"/>
                </a:ext>
              </a:extLst>
            </xdr:cNvPr>
            <xdr:cNvGrpSpPr>
              <a:grpSpLocks/>
            </xdr:cNvGrpSpPr>
          </xdr:nvGrpSpPr>
          <xdr:grpSpPr bwMode="auto">
            <a:xfrm>
              <a:off x="5502088" y="5457265"/>
              <a:ext cx="1367678" cy="345701"/>
              <a:chOff x="577" y="572"/>
              <a:chExt cx="144" cy="37"/>
            </a:xfrm>
          </xdr:grpSpPr>
          <xdr:sp macro="" textlink="">
            <xdr:nvSpPr>
              <xdr:cNvPr id="4099" name="Airfare" hidden="1">
                <a:extLst>
                  <a:ext uri="{63B3BB69-23CF-44E3-9099-C40C66FF867C}">
                    <a14:compatExt spid="_x0000_s4099"/>
                  </a:ext>
                  <a:ext uri="{FF2B5EF4-FFF2-40B4-BE49-F238E27FC236}">
                    <a16:creationId xmlns:a16="http://schemas.microsoft.com/office/drawing/2014/main" id="{C5867AF0-49CA-1168-369B-767F19FCC447}"/>
                  </a:ext>
                </a:extLst>
              </xdr:cNvPr>
              <xdr:cNvSpPr/>
            </xdr:nvSpPr>
            <xdr:spPr bwMode="auto">
              <a:xfrm>
                <a:off x="577" y="572"/>
                <a:ext cx="144" cy="37"/>
              </a:xfrm>
              <a:prstGeom prst="rect">
                <a:avLst/>
              </a:prstGeom>
              <a:noFill/>
              <a:ln>
                <a:noFill/>
              </a:ln>
              <a:effectLst/>
              <a:extLst>
                <a:ext uri="{909E8E84-426E-40DD-AFC4-6F175D3DCCD1}">
                  <a14:hiddenFill>
                    <a:noFill/>
                  </a14:hiddenFill>
                </a:ex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sp>
          <xdr:sp macro="" textlink="">
            <xdr:nvSpPr>
              <xdr:cNvPr id="4100" name="Option Button 4" hidden="1">
                <a:extLst>
                  <a:ext uri="{63B3BB69-23CF-44E3-9099-C40C66FF867C}">
                    <a14:compatExt spid="_x0000_s4100"/>
                  </a:ext>
                  <a:ext uri="{FF2B5EF4-FFF2-40B4-BE49-F238E27FC236}">
                    <a16:creationId xmlns:a16="http://schemas.microsoft.com/office/drawing/2014/main" id="{D28B67DC-3096-3D14-419A-706A0CFD2858}"/>
                  </a:ext>
                </a:extLst>
              </xdr:cNvPr>
              <xdr:cNvSpPr/>
            </xdr:nvSpPr>
            <xdr:spPr bwMode="auto">
              <a:xfrm>
                <a:off x="578" y="573"/>
                <a:ext cx="62" cy="3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4101" name="Option Button 5" hidden="1">
                <a:extLst>
                  <a:ext uri="{63B3BB69-23CF-44E3-9099-C40C66FF867C}">
                    <a14:compatExt spid="_x0000_s4101"/>
                  </a:ext>
                  <a:ext uri="{FF2B5EF4-FFF2-40B4-BE49-F238E27FC236}">
                    <a16:creationId xmlns:a16="http://schemas.microsoft.com/office/drawing/2014/main" id="{DC06DB49-640A-4109-3738-E6EF9E4CBE7F}"/>
                  </a:ext>
                </a:extLst>
              </xdr:cNvPr>
              <xdr:cNvSpPr/>
            </xdr:nvSpPr>
            <xdr:spPr bwMode="auto">
              <a:xfrm>
                <a:off x="648" y="573"/>
                <a:ext cx="62" cy="3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xdr:row>
          <xdr:rowOff>0</xdr:rowOff>
        </xdr:from>
        <xdr:to>
          <xdr:col>7</xdr:col>
          <xdr:colOff>666750</xdr:colOff>
          <xdr:row>30</xdr:row>
          <xdr:rowOff>0</xdr:rowOff>
        </xdr:to>
        <xdr:grpSp>
          <xdr:nvGrpSpPr>
            <xdr:cNvPr id="23969" name="Group 168">
              <a:extLst>
                <a:ext uri="{FF2B5EF4-FFF2-40B4-BE49-F238E27FC236}">
                  <a16:creationId xmlns:a16="http://schemas.microsoft.com/office/drawing/2014/main" id="{BD8DF98F-D160-F34E-4B6B-0ED9D8C52F41}"/>
                </a:ext>
              </a:extLst>
            </xdr:cNvPr>
            <xdr:cNvGrpSpPr>
              <a:grpSpLocks/>
            </xdr:cNvGrpSpPr>
          </xdr:nvGrpSpPr>
          <xdr:grpSpPr bwMode="auto">
            <a:xfrm>
              <a:off x="3440206" y="5457265"/>
              <a:ext cx="1372720" cy="336176"/>
              <a:chOff x="361" y="572"/>
              <a:chExt cx="144" cy="36"/>
            </a:xfrm>
          </xdr:grpSpPr>
          <xdr:sp macro="" textlink="">
            <xdr:nvSpPr>
              <xdr:cNvPr id="4176" name="ConfFees" hidden="1">
                <a:extLst>
                  <a:ext uri="{63B3BB69-23CF-44E3-9099-C40C66FF867C}">
                    <a14:compatExt spid="_x0000_s4176"/>
                  </a:ext>
                  <a:ext uri="{FF2B5EF4-FFF2-40B4-BE49-F238E27FC236}">
                    <a16:creationId xmlns:a16="http://schemas.microsoft.com/office/drawing/2014/main" id="{359752E0-F93E-FD08-6E3F-259855B60C64}"/>
                  </a:ext>
                </a:extLst>
              </xdr:cNvPr>
              <xdr:cNvSpPr/>
            </xdr:nvSpPr>
            <xdr:spPr bwMode="auto">
              <a:xfrm>
                <a:off x="361" y="572"/>
                <a:ext cx="144" cy="36"/>
              </a:xfrm>
              <a:prstGeom prst="rect">
                <a:avLst/>
              </a:prstGeom>
              <a:noFill/>
              <a:ln>
                <a:noFill/>
              </a:ln>
              <a:effectLst/>
              <a:extLst>
                <a:ext uri="{909E8E84-426E-40DD-AFC4-6F175D3DCCD1}">
                  <a14:hiddenFill>
                    <a:noFill/>
                  </a14:hiddenFill>
                </a:ex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sp>
          <xdr:sp macro="" textlink="">
            <xdr:nvSpPr>
              <xdr:cNvPr id="4177" name="Option Button 81" hidden="1">
                <a:extLst>
                  <a:ext uri="{63B3BB69-23CF-44E3-9099-C40C66FF867C}">
                    <a14:compatExt spid="_x0000_s4177"/>
                  </a:ext>
                  <a:ext uri="{FF2B5EF4-FFF2-40B4-BE49-F238E27FC236}">
                    <a16:creationId xmlns:a16="http://schemas.microsoft.com/office/drawing/2014/main" id="{0A1AC9BA-45ED-E90E-EF21-776E31DD936A}"/>
                  </a:ext>
                </a:extLst>
              </xdr:cNvPr>
              <xdr:cNvSpPr/>
            </xdr:nvSpPr>
            <xdr:spPr bwMode="auto">
              <a:xfrm>
                <a:off x="366" y="578"/>
                <a:ext cx="44" cy="2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4178" name="Option Button 82" hidden="1">
                <a:extLst>
                  <a:ext uri="{63B3BB69-23CF-44E3-9099-C40C66FF867C}">
                    <a14:compatExt spid="_x0000_s4178"/>
                  </a:ext>
                  <a:ext uri="{FF2B5EF4-FFF2-40B4-BE49-F238E27FC236}">
                    <a16:creationId xmlns:a16="http://schemas.microsoft.com/office/drawing/2014/main" id="{4F601B5B-DAA5-F021-8039-CC87BA885066}"/>
                  </a:ext>
                </a:extLst>
              </xdr:cNvPr>
              <xdr:cNvSpPr/>
            </xdr:nvSpPr>
            <xdr:spPr bwMode="auto">
              <a:xfrm>
                <a:off x="419" y="578"/>
                <a:ext cx="53" cy="2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11</xdr:row>
          <xdr:rowOff>0</xdr:rowOff>
        </xdr:from>
        <xdr:to>
          <xdr:col>10</xdr:col>
          <xdr:colOff>0</xdr:colOff>
          <xdr:row>12</xdr:row>
          <xdr:rowOff>9525</xdr:rowOff>
        </xdr:to>
        <xdr:grpSp>
          <xdr:nvGrpSpPr>
            <xdr:cNvPr id="23970" name="Group 164">
              <a:extLst>
                <a:ext uri="{FF2B5EF4-FFF2-40B4-BE49-F238E27FC236}">
                  <a16:creationId xmlns:a16="http://schemas.microsoft.com/office/drawing/2014/main" id="{D43EFDA0-B4C0-830A-2EE0-9795B04BFF8D}"/>
                </a:ext>
              </a:extLst>
            </xdr:cNvPr>
            <xdr:cNvGrpSpPr>
              <a:grpSpLocks/>
            </xdr:cNvGrpSpPr>
          </xdr:nvGrpSpPr>
          <xdr:grpSpPr bwMode="auto">
            <a:xfrm>
              <a:off x="2745441" y="1815353"/>
              <a:ext cx="3429000" cy="524996"/>
              <a:chOff x="288" y="190"/>
              <a:chExt cx="360" cy="55"/>
            </a:xfrm>
          </xdr:grpSpPr>
          <xdr:sp macro="" textlink="">
            <xdr:nvSpPr>
              <xdr:cNvPr id="4145" name="Check Box 49" hidden="1">
                <a:extLst>
                  <a:ext uri="{63B3BB69-23CF-44E3-9099-C40C66FF867C}">
                    <a14:compatExt spid="_x0000_s4145"/>
                  </a:ext>
                  <a:ext uri="{FF2B5EF4-FFF2-40B4-BE49-F238E27FC236}">
                    <a16:creationId xmlns:a16="http://schemas.microsoft.com/office/drawing/2014/main" id="{937CD0FC-3B17-0C1E-8D3B-C15193AE6081}"/>
                  </a:ext>
                </a:extLst>
              </xdr:cNvPr>
              <xdr:cNvSpPr/>
            </xdr:nvSpPr>
            <xdr:spPr bwMode="auto">
              <a:xfrm>
                <a:off x="288" y="221"/>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4146" name="Check Box 50" hidden="1">
                <a:extLst>
                  <a:ext uri="{63B3BB69-23CF-44E3-9099-C40C66FF867C}">
                    <a14:compatExt spid="_x0000_s4146"/>
                  </a:ext>
                  <a:ext uri="{FF2B5EF4-FFF2-40B4-BE49-F238E27FC236}">
                    <a16:creationId xmlns:a16="http://schemas.microsoft.com/office/drawing/2014/main" id="{9238AFC6-4F02-7DC4-67CD-9CC5B70911B4}"/>
                  </a:ext>
                </a:extLst>
              </xdr:cNvPr>
              <xdr:cNvSpPr/>
            </xdr:nvSpPr>
            <xdr:spPr bwMode="auto">
              <a:xfrm>
                <a:off x="288" y="206"/>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4147" name="Check Box 51" hidden="1">
                <a:extLst>
                  <a:ext uri="{63B3BB69-23CF-44E3-9099-C40C66FF867C}">
                    <a14:compatExt spid="_x0000_s4147"/>
                  </a:ext>
                  <a:ext uri="{FF2B5EF4-FFF2-40B4-BE49-F238E27FC236}">
                    <a16:creationId xmlns:a16="http://schemas.microsoft.com/office/drawing/2014/main" id="{0D34F488-E059-A9A9-1745-E6CEA3983CA9}"/>
                  </a:ext>
                </a:extLst>
              </xdr:cNvPr>
              <xdr:cNvSpPr/>
            </xdr:nvSpPr>
            <xdr:spPr bwMode="auto">
              <a:xfrm>
                <a:off x="288" y="190"/>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4148" name="Check Box 52" hidden="1">
                <a:extLst>
                  <a:ext uri="{63B3BB69-23CF-44E3-9099-C40C66FF867C}">
                    <a14:compatExt spid="_x0000_s4148"/>
                  </a:ext>
                  <a:ext uri="{FF2B5EF4-FFF2-40B4-BE49-F238E27FC236}">
                    <a16:creationId xmlns:a16="http://schemas.microsoft.com/office/drawing/2014/main" id="{599752ED-B0E8-C5A3-BB20-0E2DA96A1E3B}"/>
                  </a:ext>
                </a:extLst>
              </xdr:cNvPr>
              <xdr:cNvSpPr/>
            </xdr:nvSpPr>
            <xdr:spPr bwMode="auto">
              <a:xfrm>
                <a:off x="316" y="190"/>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4149" name="Check Box 53" descr="H/C" hidden="1">
                <a:extLst>
                  <a:ext uri="{63B3BB69-23CF-44E3-9099-C40C66FF867C}">
                    <a14:compatExt spid="_x0000_s4149"/>
                  </a:ext>
                  <a:ext uri="{FF2B5EF4-FFF2-40B4-BE49-F238E27FC236}">
                    <a16:creationId xmlns:a16="http://schemas.microsoft.com/office/drawing/2014/main" id="{4462EE77-11DF-5EFD-E50A-3D756E3A7D13}"/>
                  </a:ext>
                </a:extLst>
              </xdr:cNvPr>
              <xdr:cNvSpPr/>
            </xdr:nvSpPr>
            <xdr:spPr bwMode="auto">
              <a:xfrm>
                <a:off x="316" y="206"/>
                <a:ext cx="45"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4150" name="Check Box 54" hidden="1">
                <a:extLst>
                  <a:ext uri="{63B3BB69-23CF-44E3-9099-C40C66FF867C}">
                    <a14:compatExt spid="_x0000_s4150"/>
                  </a:ext>
                  <a:ext uri="{FF2B5EF4-FFF2-40B4-BE49-F238E27FC236}">
                    <a16:creationId xmlns:a16="http://schemas.microsoft.com/office/drawing/2014/main" id="{5B8C7D8C-F93C-C3D9-228D-93B6FB90FDFA}"/>
                  </a:ext>
                </a:extLst>
              </xdr:cNvPr>
              <xdr:cNvSpPr/>
            </xdr:nvSpPr>
            <xdr:spPr bwMode="auto">
              <a:xfrm>
                <a:off x="316" y="222"/>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4151" name="Check Box 55" hidden="1">
                <a:extLst>
                  <a:ext uri="{63B3BB69-23CF-44E3-9099-C40C66FF867C}">
                    <a14:compatExt spid="_x0000_s4151"/>
                  </a:ext>
                  <a:ext uri="{FF2B5EF4-FFF2-40B4-BE49-F238E27FC236}">
                    <a16:creationId xmlns:a16="http://schemas.microsoft.com/office/drawing/2014/main" id="{DD7AB1F9-4EED-5AD3-2ACD-BCFF5DAAB09C}"/>
                  </a:ext>
                </a:extLst>
              </xdr:cNvPr>
              <xdr:cNvSpPr/>
            </xdr:nvSpPr>
            <xdr:spPr bwMode="auto">
              <a:xfrm>
                <a:off x="361" y="221"/>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4152" name="Check Box 56" hidden="1">
                <a:extLst>
                  <a:ext uri="{63B3BB69-23CF-44E3-9099-C40C66FF867C}">
                    <a14:compatExt spid="_x0000_s4152"/>
                  </a:ext>
                  <a:ext uri="{FF2B5EF4-FFF2-40B4-BE49-F238E27FC236}">
                    <a16:creationId xmlns:a16="http://schemas.microsoft.com/office/drawing/2014/main" id="{EB37D1EE-D076-540F-FD73-35F0C924D131}"/>
                  </a:ext>
                </a:extLst>
              </xdr:cNvPr>
              <xdr:cNvSpPr/>
            </xdr:nvSpPr>
            <xdr:spPr bwMode="auto">
              <a:xfrm>
                <a:off x="361" y="206"/>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4153" name="Check Box 57" hidden="1">
                <a:extLst>
                  <a:ext uri="{63B3BB69-23CF-44E3-9099-C40C66FF867C}">
                    <a14:compatExt spid="_x0000_s4153"/>
                  </a:ext>
                  <a:ext uri="{FF2B5EF4-FFF2-40B4-BE49-F238E27FC236}">
                    <a16:creationId xmlns:a16="http://schemas.microsoft.com/office/drawing/2014/main" id="{60F0A113-A8D0-3EE3-9CEE-619D6D0E6B79}"/>
                  </a:ext>
                </a:extLst>
              </xdr:cNvPr>
              <xdr:cNvSpPr/>
            </xdr:nvSpPr>
            <xdr:spPr bwMode="auto">
              <a:xfrm>
                <a:off x="361" y="190"/>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4154" name="Check Box 58" hidden="1">
                <a:extLst>
                  <a:ext uri="{63B3BB69-23CF-44E3-9099-C40C66FF867C}">
                    <a14:compatExt spid="_x0000_s4154"/>
                  </a:ext>
                  <a:ext uri="{FF2B5EF4-FFF2-40B4-BE49-F238E27FC236}">
                    <a16:creationId xmlns:a16="http://schemas.microsoft.com/office/drawing/2014/main" id="{2DD1E069-FDA6-2A34-4298-7A58B193C644}"/>
                  </a:ext>
                </a:extLst>
              </xdr:cNvPr>
              <xdr:cNvSpPr/>
            </xdr:nvSpPr>
            <xdr:spPr bwMode="auto">
              <a:xfrm>
                <a:off x="388" y="190"/>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4155" name="Check Box 59" descr="H/C" hidden="1">
                <a:extLst>
                  <a:ext uri="{63B3BB69-23CF-44E3-9099-C40C66FF867C}">
                    <a14:compatExt spid="_x0000_s4155"/>
                  </a:ext>
                  <a:ext uri="{FF2B5EF4-FFF2-40B4-BE49-F238E27FC236}">
                    <a16:creationId xmlns:a16="http://schemas.microsoft.com/office/drawing/2014/main" id="{4E480F12-60C5-95F0-3662-0064C6408A95}"/>
                  </a:ext>
                </a:extLst>
              </xdr:cNvPr>
              <xdr:cNvSpPr/>
            </xdr:nvSpPr>
            <xdr:spPr bwMode="auto">
              <a:xfrm>
                <a:off x="388" y="206"/>
                <a:ext cx="4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4156" name="Check Box 60" hidden="1">
                <a:extLst>
                  <a:ext uri="{63B3BB69-23CF-44E3-9099-C40C66FF867C}">
                    <a14:compatExt spid="_x0000_s4156"/>
                  </a:ext>
                  <a:ext uri="{FF2B5EF4-FFF2-40B4-BE49-F238E27FC236}">
                    <a16:creationId xmlns:a16="http://schemas.microsoft.com/office/drawing/2014/main" id="{2D53EF1A-6CE4-09D6-FF68-576D3E438861}"/>
                  </a:ext>
                </a:extLst>
              </xdr:cNvPr>
              <xdr:cNvSpPr/>
            </xdr:nvSpPr>
            <xdr:spPr bwMode="auto">
              <a:xfrm>
                <a:off x="388" y="222"/>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4157" name="Check Box 61" hidden="1">
                <a:extLst>
                  <a:ext uri="{63B3BB69-23CF-44E3-9099-C40C66FF867C}">
                    <a14:compatExt spid="_x0000_s4157"/>
                  </a:ext>
                  <a:ext uri="{FF2B5EF4-FFF2-40B4-BE49-F238E27FC236}">
                    <a16:creationId xmlns:a16="http://schemas.microsoft.com/office/drawing/2014/main" id="{58EF0310-53A4-8AB0-311F-B405A339C33E}"/>
                  </a:ext>
                </a:extLst>
              </xdr:cNvPr>
              <xdr:cNvSpPr/>
            </xdr:nvSpPr>
            <xdr:spPr bwMode="auto">
              <a:xfrm>
                <a:off x="433" y="221"/>
                <a:ext cx="38"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4158" name="Check Box 62" hidden="1">
                <a:extLst>
                  <a:ext uri="{63B3BB69-23CF-44E3-9099-C40C66FF867C}">
                    <a14:compatExt spid="_x0000_s4158"/>
                  </a:ext>
                  <a:ext uri="{FF2B5EF4-FFF2-40B4-BE49-F238E27FC236}">
                    <a16:creationId xmlns:a16="http://schemas.microsoft.com/office/drawing/2014/main" id="{759FA14D-3DE7-D328-C041-4096A3149450}"/>
                  </a:ext>
                </a:extLst>
              </xdr:cNvPr>
              <xdr:cNvSpPr/>
            </xdr:nvSpPr>
            <xdr:spPr bwMode="auto">
              <a:xfrm>
                <a:off x="433" y="206"/>
                <a:ext cx="40"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4159" name="Check Box 63" hidden="1">
                <a:extLst>
                  <a:ext uri="{63B3BB69-23CF-44E3-9099-C40C66FF867C}">
                    <a14:compatExt spid="_x0000_s4159"/>
                  </a:ext>
                  <a:ext uri="{FF2B5EF4-FFF2-40B4-BE49-F238E27FC236}">
                    <a16:creationId xmlns:a16="http://schemas.microsoft.com/office/drawing/2014/main" id="{544B6111-CE20-8C7B-AD22-0135350A0B8F}"/>
                  </a:ext>
                </a:extLst>
              </xdr:cNvPr>
              <xdr:cNvSpPr/>
            </xdr:nvSpPr>
            <xdr:spPr bwMode="auto">
              <a:xfrm>
                <a:off x="433" y="190"/>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4160" name="Check Box 64" hidden="1">
                <a:extLst>
                  <a:ext uri="{63B3BB69-23CF-44E3-9099-C40C66FF867C}">
                    <a14:compatExt spid="_x0000_s4160"/>
                  </a:ext>
                  <a:ext uri="{FF2B5EF4-FFF2-40B4-BE49-F238E27FC236}">
                    <a16:creationId xmlns:a16="http://schemas.microsoft.com/office/drawing/2014/main" id="{EAA6EDF5-EB49-6B4C-F843-362D8D7B742A}"/>
                  </a:ext>
                </a:extLst>
              </xdr:cNvPr>
              <xdr:cNvSpPr/>
            </xdr:nvSpPr>
            <xdr:spPr bwMode="auto">
              <a:xfrm>
                <a:off x="460" y="190"/>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4161" name="Check Box 65" descr="H/C" hidden="1">
                <a:extLst>
                  <a:ext uri="{63B3BB69-23CF-44E3-9099-C40C66FF867C}">
                    <a14:compatExt spid="_x0000_s4161"/>
                  </a:ext>
                  <a:ext uri="{FF2B5EF4-FFF2-40B4-BE49-F238E27FC236}">
                    <a16:creationId xmlns:a16="http://schemas.microsoft.com/office/drawing/2014/main" id="{129BF8AC-A1A8-4B4C-5CD1-C9D470985521}"/>
                  </a:ext>
                </a:extLst>
              </xdr:cNvPr>
              <xdr:cNvSpPr/>
            </xdr:nvSpPr>
            <xdr:spPr bwMode="auto">
              <a:xfrm>
                <a:off x="460" y="206"/>
                <a:ext cx="45"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4162" name="Check Box 66" hidden="1">
                <a:extLst>
                  <a:ext uri="{63B3BB69-23CF-44E3-9099-C40C66FF867C}">
                    <a14:compatExt spid="_x0000_s4162"/>
                  </a:ext>
                  <a:ext uri="{FF2B5EF4-FFF2-40B4-BE49-F238E27FC236}">
                    <a16:creationId xmlns:a16="http://schemas.microsoft.com/office/drawing/2014/main" id="{246F3704-8AC6-DC81-D9CE-DC0E8B0471C3}"/>
                  </a:ext>
                </a:extLst>
              </xdr:cNvPr>
              <xdr:cNvSpPr/>
            </xdr:nvSpPr>
            <xdr:spPr bwMode="auto">
              <a:xfrm>
                <a:off x="460" y="222"/>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4163" name="Check Box 67" hidden="1">
                <a:extLst>
                  <a:ext uri="{63B3BB69-23CF-44E3-9099-C40C66FF867C}">
                    <a14:compatExt spid="_x0000_s4163"/>
                  </a:ext>
                  <a:ext uri="{FF2B5EF4-FFF2-40B4-BE49-F238E27FC236}">
                    <a16:creationId xmlns:a16="http://schemas.microsoft.com/office/drawing/2014/main" id="{09A03B0F-DC10-06BB-0A7C-2D2BD31CFE21}"/>
                  </a:ext>
                </a:extLst>
              </xdr:cNvPr>
              <xdr:cNvSpPr/>
            </xdr:nvSpPr>
            <xdr:spPr bwMode="auto">
              <a:xfrm>
                <a:off x="505" y="221"/>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4164" name="Check Box 68" hidden="1">
                <a:extLst>
                  <a:ext uri="{63B3BB69-23CF-44E3-9099-C40C66FF867C}">
                    <a14:compatExt spid="_x0000_s4164"/>
                  </a:ext>
                  <a:ext uri="{FF2B5EF4-FFF2-40B4-BE49-F238E27FC236}">
                    <a16:creationId xmlns:a16="http://schemas.microsoft.com/office/drawing/2014/main" id="{D829C443-57FB-F85D-7D82-44C7886D54B1}"/>
                  </a:ext>
                </a:extLst>
              </xdr:cNvPr>
              <xdr:cNvSpPr/>
            </xdr:nvSpPr>
            <xdr:spPr bwMode="auto">
              <a:xfrm>
                <a:off x="505" y="206"/>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4166" name="Check Box 70" hidden="1">
                <a:extLst>
                  <a:ext uri="{63B3BB69-23CF-44E3-9099-C40C66FF867C}">
                    <a14:compatExt spid="_x0000_s4166"/>
                  </a:ext>
                  <a:ext uri="{FF2B5EF4-FFF2-40B4-BE49-F238E27FC236}">
                    <a16:creationId xmlns:a16="http://schemas.microsoft.com/office/drawing/2014/main" id="{7AC942D3-A710-164E-2B56-67F9F267DCE7}"/>
                  </a:ext>
                </a:extLst>
              </xdr:cNvPr>
              <xdr:cNvSpPr/>
            </xdr:nvSpPr>
            <xdr:spPr bwMode="auto">
              <a:xfrm>
                <a:off x="532" y="190"/>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4167" name="Check Box 71" descr="H/C" hidden="1">
                <a:extLst>
                  <a:ext uri="{63B3BB69-23CF-44E3-9099-C40C66FF867C}">
                    <a14:compatExt spid="_x0000_s4167"/>
                  </a:ext>
                  <a:ext uri="{FF2B5EF4-FFF2-40B4-BE49-F238E27FC236}">
                    <a16:creationId xmlns:a16="http://schemas.microsoft.com/office/drawing/2014/main" id="{2B749922-3E9D-8FE2-F871-2824960ECAC6}"/>
                  </a:ext>
                </a:extLst>
              </xdr:cNvPr>
              <xdr:cNvSpPr/>
            </xdr:nvSpPr>
            <xdr:spPr bwMode="auto">
              <a:xfrm>
                <a:off x="532" y="206"/>
                <a:ext cx="4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4168" name="Check Box 72" hidden="1">
                <a:extLst>
                  <a:ext uri="{63B3BB69-23CF-44E3-9099-C40C66FF867C}">
                    <a14:compatExt spid="_x0000_s4168"/>
                  </a:ext>
                  <a:ext uri="{FF2B5EF4-FFF2-40B4-BE49-F238E27FC236}">
                    <a16:creationId xmlns:a16="http://schemas.microsoft.com/office/drawing/2014/main" id="{CC279ECE-3FE1-C501-7630-755A654C2715}"/>
                  </a:ext>
                </a:extLst>
              </xdr:cNvPr>
              <xdr:cNvSpPr/>
            </xdr:nvSpPr>
            <xdr:spPr bwMode="auto">
              <a:xfrm>
                <a:off x="532" y="222"/>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4169" name="Check Box 73" hidden="1">
                <a:extLst>
                  <a:ext uri="{63B3BB69-23CF-44E3-9099-C40C66FF867C}">
                    <a14:compatExt spid="_x0000_s4169"/>
                  </a:ext>
                  <a:ext uri="{FF2B5EF4-FFF2-40B4-BE49-F238E27FC236}">
                    <a16:creationId xmlns:a16="http://schemas.microsoft.com/office/drawing/2014/main" id="{1CA0AF2D-0A9C-87B1-E5DC-04BC6C61721C}"/>
                  </a:ext>
                </a:extLst>
              </xdr:cNvPr>
              <xdr:cNvSpPr/>
            </xdr:nvSpPr>
            <xdr:spPr bwMode="auto">
              <a:xfrm>
                <a:off x="576" y="221"/>
                <a:ext cx="38"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4170" name="Check Box 74" hidden="1">
                <a:extLst>
                  <a:ext uri="{63B3BB69-23CF-44E3-9099-C40C66FF867C}">
                    <a14:compatExt spid="_x0000_s4170"/>
                  </a:ext>
                  <a:ext uri="{FF2B5EF4-FFF2-40B4-BE49-F238E27FC236}">
                    <a16:creationId xmlns:a16="http://schemas.microsoft.com/office/drawing/2014/main" id="{9EC9222C-2AF3-D784-E6CA-42BAD1557D04}"/>
                  </a:ext>
                </a:extLst>
              </xdr:cNvPr>
              <xdr:cNvSpPr/>
            </xdr:nvSpPr>
            <xdr:spPr bwMode="auto">
              <a:xfrm>
                <a:off x="576" y="206"/>
                <a:ext cx="40"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4171" name="Check Box 75" hidden="1">
                <a:extLst>
                  <a:ext uri="{63B3BB69-23CF-44E3-9099-C40C66FF867C}">
                    <a14:compatExt spid="_x0000_s4171"/>
                  </a:ext>
                  <a:ext uri="{FF2B5EF4-FFF2-40B4-BE49-F238E27FC236}">
                    <a16:creationId xmlns:a16="http://schemas.microsoft.com/office/drawing/2014/main" id="{6846B93B-158A-03CE-A89B-5BF9EFC4DD8C}"/>
                  </a:ext>
                </a:extLst>
              </xdr:cNvPr>
              <xdr:cNvSpPr/>
            </xdr:nvSpPr>
            <xdr:spPr bwMode="auto">
              <a:xfrm>
                <a:off x="576" y="190"/>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4172" name="Check Box 76" hidden="1">
                <a:extLst>
                  <a:ext uri="{63B3BB69-23CF-44E3-9099-C40C66FF867C}">
                    <a14:compatExt spid="_x0000_s4172"/>
                  </a:ext>
                  <a:ext uri="{FF2B5EF4-FFF2-40B4-BE49-F238E27FC236}">
                    <a16:creationId xmlns:a16="http://schemas.microsoft.com/office/drawing/2014/main" id="{E470644E-1531-7454-B992-B63C64382062}"/>
                  </a:ext>
                </a:extLst>
              </xdr:cNvPr>
              <xdr:cNvSpPr/>
            </xdr:nvSpPr>
            <xdr:spPr bwMode="auto">
              <a:xfrm>
                <a:off x="604" y="190"/>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4173" name="Check Box 77" descr="H/C" hidden="1">
                <a:extLst>
                  <a:ext uri="{63B3BB69-23CF-44E3-9099-C40C66FF867C}">
                    <a14:compatExt spid="_x0000_s4173"/>
                  </a:ext>
                  <a:ext uri="{FF2B5EF4-FFF2-40B4-BE49-F238E27FC236}">
                    <a16:creationId xmlns:a16="http://schemas.microsoft.com/office/drawing/2014/main" id="{659887A3-C1A6-EC9C-B1E4-13A7DF6FFAF9}"/>
                  </a:ext>
                </a:extLst>
              </xdr:cNvPr>
              <xdr:cNvSpPr/>
            </xdr:nvSpPr>
            <xdr:spPr bwMode="auto">
              <a:xfrm>
                <a:off x="604" y="206"/>
                <a:ext cx="4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4174" name="Check Box 78" hidden="1">
                <a:extLst>
                  <a:ext uri="{63B3BB69-23CF-44E3-9099-C40C66FF867C}">
                    <a14:compatExt spid="_x0000_s4174"/>
                  </a:ext>
                  <a:ext uri="{FF2B5EF4-FFF2-40B4-BE49-F238E27FC236}">
                    <a16:creationId xmlns:a16="http://schemas.microsoft.com/office/drawing/2014/main" id="{9A07CCC2-6494-821E-AAE0-4437AF470BDE}"/>
                  </a:ext>
                </a:extLst>
              </xdr:cNvPr>
              <xdr:cNvSpPr/>
            </xdr:nvSpPr>
            <xdr:spPr bwMode="auto">
              <a:xfrm>
                <a:off x="604" y="222"/>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4253" name="Check Box 157" hidden="1">
                <a:extLst>
                  <a:ext uri="{63B3BB69-23CF-44E3-9099-C40C66FF867C}">
                    <a14:compatExt spid="_x0000_s4253"/>
                  </a:ext>
                  <a:ext uri="{FF2B5EF4-FFF2-40B4-BE49-F238E27FC236}">
                    <a16:creationId xmlns:a16="http://schemas.microsoft.com/office/drawing/2014/main" id="{C59AB30B-2110-3822-8AAC-D216681B70E9}"/>
                  </a:ext>
                </a:extLst>
              </xdr:cNvPr>
              <xdr:cNvSpPr/>
            </xdr:nvSpPr>
            <xdr:spPr bwMode="auto">
              <a:xfrm>
                <a:off x="506" y="190"/>
                <a:ext cx="34"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0</xdr:row>
          <xdr:rowOff>57150</xdr:rowOff>
        </xdr:from>
        <xdr:to>
          <xdr:col>16</xdr:col>
          <xdr:colOff>133350</xdr:colOff>
          <xdr:row>2</xdr:row>
          <xdr:rowOff>161925</xdr:rowOff>
        </xdr:to>
        <xdr:sp macro="" textlink="">
          <xdr:nvSpPr>
            <xdr:cNvPr id="4258" name="Button 162" hidden="1">
              <a:extLst>
                <a:ext uri="{63B3BB69-23CF-44E3-9099-C40C66FF867C}">
                  <a14:compatExt spid="_x0000_s4258"/>
                </a:ext>
                <a:ext uri="{FF2B5EF4-FFF2-40B4-BE49-F238E27FC236}">
                  <a16:creationId xmlns:a16="http://schemas.microsoft.com/office/drawing/2014/main" id="{7E7021A2-BD3A-84DA-E619-2784A91910C4}"/>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en-US" sz="1200" b="1" i="0" u="none" strike="noStrike" baseline="0">
                  <a:solidFill>
                    <a:srgbClr val="000080"/>
                  </a:solidFill>
                  <a:latin typeface="Tahoma"/>
                  <a:ea typeface="Tahoma"/>
                  <a:cs typeface="Tahoma"/>
                </a:rPr>
                <a:t>Click Here to</a:t>
              </a:r>
            </a:p>
            <a:p>
              <a:pPr algn="ctr" rtl="0">
                <a:defRPr sz="1000"/>
              </a:pPr>
              <a:r>
                <a:rPr lang="en-US" sz="1200" b="1" i="0" u="none" strike="noStrike" baseline="0">
                  <a:solidFill>
                    <a:srgbClr val="000080"/>
                  </a:solidFill>
                  <a:latin typeface="Tahoma"/>
                  <a:ea typeface="Tahoma"/>
                  <a:cs typeface="Tahoma"/>
                </a:rPr>
                <a:t>Clear Entire Form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76200</xdr:colOff>
          <xdr:row>3</xdr:row>
          <xdr:rowOff>38100</xdr:rowOff>
        </xdr:from>
        <xdr:to>
          <xdr:col>16</xdr:col>
          <xdr:colOff>133350</xdr:colOff>
          <xdr:row>6</xdr:row>
          <xdr:rowOff>66675</xdr:rowOff>
        </xdr:to>
        <xdr:sp macro="" textlink="">
          <xdr:nvSpPr>
            <xdr:cNvPr id="4271" name="Button 175" hidden="1">
              <a:extLst>
                <a:ext uri="{63B3BB69-23CF-44E3-9099-C40C66FF867C}">
                  <a14:compatExt spid="_x0000_s4271"/>
                </a:ext>
                <a:ext uri="{FF2B5EF4-FFF2-40B4-BE49-F238E27FC236}">
                  <a16:creationId xmlns:a16="http://schemas.microsoft.com/office/drawing/2014/main" id="{EEEE1D36-9DD4-52D5-D9F8-540EF77534FD}"/>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en-US" sz="1200" b="1" i="0" u="none" strike="noStrike" baseline="0">
                  <a:solidFill>
                    <a:srgbClr val="000080"/>
                  </a:solidFill>
                  <a:latin typeface="Tahoma"/>
                  <a:ea typeface="Tahoma"/>
                  <a:cs typeface="Tahoma"/>
                </a:rPr>
                <a:t>Click Here to</a:t>
              </a:r>
            </a:p>
            <a:p>
              <a:pPr algn="ctr" rtl="0">
                <a:defRPr sz="1000"/>
              </a:pPr>
              <a:r>
                <a:rPr lang="en-US" sz="1200" b="1" i="0" u="none" strike="noStrike" baseline="0">
                  <a:solidFill>
                    <a:srgbClr val="000080"/>
                  </a:solidFill>
                  <a:latin typeface="Tahoma"/>
                  <a:ea typeface="Tahoma"/>
                  <a:cs typeface="Tahoma"/>
                </a:rPr>
                <a:t> Clear Header only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66675</xdr:colOff>
          <xdr:row>6</xdr:row>
          <xdr:rowOff>152400</xdr:rowOff>
        </xdr:from>
        <xdr:to>
          <xdr:col>16</xdr:col>
          <xdr:colOff>133350</xdr:colOff>
          <xdr:row>10</xdr:row>
          <xdr:rowOff>76200</xdr:rowOff>
        </xdr:to>
        <xdr:sp macro="" textlink="">
          <xdr:nvSpPr>
            <xdr:cNvPr id="4341" name="Button 245" hidden="1">
              <a:extLst>
                <a:ext uri="{63B3BB69-23CF-44E3-9099-C40C66FF867C}">
                  <a14:compatExt spid="_x0000_s4341"/>
                </a:ext>
                <a:ext uri="{FF2B5EF4-FFF2-40B4-BE49-F238E27FC236}">
                  <a16:creationId xmlns:a16="http://schemas.microsoft.com/office/drawing/2014/main" id="{7F20E067-932F-9CA6-F78E-EDE6A9B4C49A}"/>
                </a:ext>
              </a:extLst>
            </xdr:cNvPr>
            <xdr:cNvSpPr/>
          </xdr:nvSpPr>
          <xdr:spPr bwMode="auto">
            <a:xfrm>
              <a:off x="0" y="0"/>
              <a:ext cx="0" cy="0"/>
            </a:xfrm>
            <a:prstGeom prst="rect">
              <a:avLst/>
            </a:prstGeom>
            <a:noFill/>
            <a:ln w="19050">
              <a:miter lim="800000"/>
              <a:headEnd/>
              <a:tailEnd/>
            </a:ln>
            <a:effectLst/>
            <a:extLst>
              <a:ext uri="{AF507438-7753-43E0-B8FC-AC1667EBCBE1}">
                <a14:hiddenEffects>
                  <a:effectLst>
                    <a:outerShdw dist="35921" dir="2700000" algn="ctr" rotWithShape="0">
                      <a:srgbClr val="808080"/>
                    </a:outerShdw>
                  </a:effectLst>
                </a14:hiddenEffects>
              </a:ext>
            </a:extLst>
          </xdr:spPr>
          <xdr:txBody>
            <a:bodyPr vertOverflow="clip" wrap="square" lIns="27432" tIns="27432" rIns="27432" bIns="27432" anchor="ctr" upright="1"/>
            <a:lstStyle/>
            <a:p>
              <a:pPr algn="ctr" rtl="0">
                <a:defRPr sz="1000"/>
              </a:pPr>
              <a:r>
                <a:rPr lang="en-US" sz="1200" b="1" i="0" u="none" strike="noStrike" baseline="0">
                  <a:solidFill>
                    <a:srgbClr val="000000"/>
                  </a:solidFill>
                  <a:latin typeface="Times New Roman"/>
                  <a:cs typeface="Times New Roman"/>
                </a:rPr>
                <a:t>Print Out Black/White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428625</xdr:colOff>
      <xdr:row>28</xdr:row>
      <xdr:rowOff>0</xdr:rowOff>
    </xdr:from>
    <xdr:to>
      <xdr:col>14</xdr:col>
      <xdr:colOff>428625</xdr:colOff>
      <xdr:row>28</xdr:row>
      <xdr:rowOff>0</xdr:rowOff>
    </xdr:to>
    <xdr:sp macro="" textlink="">
      <xdr:nvSpPr>
        <xdr:cNvPr id="28965" name="Line 40">
          <a:extLst>
            <a:ext uri="{FF2B5EF4-FFF2-40B4-BE49-F238E27FC236}">
              <a16:creationId xmlns:a16="http://schemas.microsoft.com/office/drawing/2014/main" id="{540D0E89-CAF2-85ED-8A70-7850FEED7045}"/>
            </a:ext>
          </a:extLst>
        </xdr:cNvPr>
        <xdr:cNvSpPr>
          <a:spLocks noChangeShapeType="1"/>
        </xdr:cNvSpPr>
      </xdr:nvSpPr>
      <xdr:spPr bwMode="auto">
        <a:xfrm>
          <a:off x="9105900" y="5448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457200</xdr:colOff>
      <xdr:row>28</xdr:row>
      <xdr:rowOff>0</xdr:rowOff>
    </xdr:from>
    <xdr:to>
      <xdr:col>14</xdr:col>
      <xdr:colOff>457200</xdr:colOff>
      <xdr:row>28</xdr:row>
      <xdr:rowOff>0</xdr:rowOff>
    </xdr:to>
    <xdr:sp macro="" textlink="">
      <xdr:nvSpPr>
        <xdr:cNvPr id="28966" name="Line 41">
          <a:extLst>
            <a:ext uri="{FF2B5EF4-FFF2-40B4-BE49-F238E27FC236}">
              <a16:creationId xmlns:a16="http://schemas.microsoft.com/office/drawing/2014/main" id="{178ED3E5-802D-D977-1D8F-65C983E98AA5}"/>
            </a:ext>
          </a:extLst>
        </xdr:cNvPr>
        <xdr:cNvSpPr>
          <a:spLocks noChangeShapeType="1"/>
        </xdr:cNvSpPr>
      </xdr:nvSpPr>
      <xdr:spPr bwMode="auto">
        <a:xfrm>
          <a:off x="9134475" y="5448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342900</xdr:colOff>
      <xdr:row>28</xdr:row>
      <xdr:rowOff>0</xdr:rowOff>
    </xdr:from>
    <xdr:to>
      <xdr:col>14</xdr:col>
      <xdr:colOff>342900</xdr:colOff>
      <xdr:row>28</xdr:row>
      <xdr:rowOff>0</xdr:rowOff>
    </xdr:to>
    <xdr:sp macro="" textlink="">
      <xdr:nvSpPr>
        <xdr:cNvPr id="28967" name="Line 42">
          <a:extLst>
            <a:ext uri="{FF2B5EF4-FFF2-40B4-BE49-F238E27FC236}">
              <a16:creationId xmlns:a16="http://schemas.microsoft.com/office/drawing/2014/main" id="{7497DAFE-4D06-F86F-F13C-114913638A7E}"/>
            </a:ext>
          </a:extLst>
        </xdr:cNvPr>
        <xdr:cNvSpPr>
          <a:spLocks noChangeShapeType="1"/>
        </xdr:cNvSpPr>
      </xdr:nvSpPr>
      <xdr:spPr bwMode="auto">
        <a:xfrm>
          <a:off x="9020175" y="5448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15</xdr:col>
      <xdr:colOff>57150</xdr:colOff>
      <xdr:row>28</xdr:row>
      <xdr:rowOff>0</xdr:rowOff>
    </xdr:from>
    <xdr:to>
      <xdr:col>15</xdr:col>
      <xdr:colOff>57150</xdr:colOff>
      <xdr:row>28</xdr:row>
      <xdr:rowOff>0</xdr:rowOff>
    </xdr:to>
    <xdr:sp macro="" textlink="">
      <xdr:nvSpPr>
        <xdr:cNvPr id="28968" name="Line 43">
          <a:extLst>
            <a:ext uri="{FF2B5EF4-FFF2-40B4-BE49-F238E27FC236}">
              <a16:creationId xmlns:a16="http://schemas.microsoft.com/office/drawing/2014/main" id="{A0A92830-E092-3A37-1593-EE4C1791A11B}"/>
            </a:ext>
          </a:extLst>
        </xdr:cNvPr>
        <xdr:cNvSpPr>
          <a:spLocks noChangeShapeType="1"/>
        </xdr:cNvSpPr>
      </xdr:nvSpPr>
      <xdr:spPr bwMode="auto">
        <a:xfrm>
          <a:off x="9401175" y="5448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15</xdr:col>
      <xdr:colOff>381000</xdr:colOff>
      <xdr:row>28</xdr:row>
      <xdr:rowOff>0</xdr:rowOff>
    </xdr:from>
    <xdr:to>
      <xdr:col>15</xdr:col>
      <xdr:colOff>381000</xdr:colOff>
      <xdr:row>28</xdr:row>
      <xdr:rowOff>0</xdr:rowOff>
    </xdr:to>
    <xdr:sp macro="" textlink="">
      <xdr:nvSpPr>
        <xdr:cNvPr id="28969" name="Line 44">
          <a:extLst>
            <a:ext uri="{FF2B5EF4-FFF2-40B4-BE49-F238E27FC236}">
              <a16:creationId xmlns:a16="http://schemas.microsoft.com/office/drawing/2014/main" id="{100C74D7-B4A7-29A8-1C89-BE5D4D31FF43}"/>
            </a:ext>
          </a:extLst>
        </xdr:cNvPr>
        <xdr:cNvSpPr>
          <a:spLocks noChangeShapeType="1"/>
        </xdr:cNvSpPr>
      </xdr:nvSpPr>
      <xdr:spPr bwMode="auto">
        <a:xfrm>
          <a:off x="9725025" y="5448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428625</xdr:colOff>
      <xdr:row>56</xdr:row>
      <xdr:rowOff>0</xdr:rowOff>
    </xdr:from>
    <xdr:to>
      <xdr:col>14</xdr:col>
      <xdr:colOff>428625</xdr:colOff>
      <xdr:row>56</xdr:row>
      <xdr:rowOff>0</xdr:rowOff>
    </xdr:to>
    <xdr:sp macro="" textlink="">
      <xdr:nvSpPr>
        <xdr:cNvPr id="28970" name="Line 78">
          <a:extLst>
            <a:ext uri="{FF2B5EF4-FFF2-40B4-BE49-F238E27FC236}">
              <a16:creationId xmlns:a16="http://schemas.microsoft.com/office/drawing/2014/main" id="{9C4F5DFC-003D-AADB-6D35-D2FB7AEB7D2E}"/>
            </a:ext>
          </a:extLst>
        </xdr:cNvPr>
        <xdr:cNvSpPr>
          <a:spLocks noChangeShapeType="1"/>
        </xdr:cNvSpPr>
      </xdr:nvSpPr>
      <xdr:spPr bwMode="auto">
        <a:xfrm>
          <a:off x="9105900" y="108680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457200</xdr:colOff>
      <xdr:row>56</xdr:row>
      <xdr:rowOff>0</xdr:rowOff>
    </xdr:from>
    <xdr:to>
      <xdr:col>14</xdr:col>
      <xdr:colOff>457200</xdr:colOff>
      <xdr:row>56</xdr:row>
      <xdr:rowOff>0</xdr:rowOff>
    </xdr:to>
    <xdr:sp macro="" textlink="">
      <xdr:nvSpPr>
        <xdr:cNvPr id="28971" name="Line 79">
          <a:extLst>
            <a:ext uri="{FF2B5EF4-FFF2-40B4-BE49-F238E27FC236}">
              <a16:creationId xmlns:a16="http://schemas.microsoft.com/office/drawing/2014/main" id="{D4D12310-3022-3889-BC37-2B6F7955AF11}"/>
            </a:ext>
          </a:extLst>
        </xdr:cNvPr>
        <xdr:cNvSpPr>
          <a:spLocks noChangeShapeType="1"/>
        </xdr:cNvSpPr>
      </xdr:nvSpPr>
      <xdr:spPr bwMode="auto">
        <a:xfrm>
          <a:off x="9134475" y="108680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342900</xdr:colOff>
      <xdr:row>56</xdr:row>
      <xdr:rowOff>0</xdr:rowOff>
    </xdr:from>
    <xdr:to>
      <xdr:col>14</xdr:col>
      <xdr:colOff>342900</xdr:colOff>
      <xdr:row>56</xdr:row>
      <xdr:rowOff>0</xdr:rowOff>
    </xdr:to>
    <xdr:sp macro="" textlink="">
      <xdr:nvSpPr>
        <xdr:cNvPr id="28972" name="Line 80">
          <a:extLst>
            <a:ext uri="{FF2B5EF4-FFF2-40B4-BE49-F238E27FC236}">
              <a16:creationId xmlns:a16="http://schemas.microsoft.com/office/drawing/2014/main" id="{5B92D1F9-683B-9C02-B2CA-7359FE7B4A46}"/>
            </a:ext>
          </a:extLst>
        </xdr:cNvPr>
        <xdr:cNvSpPr>
          <a:spLocks noChangeShapeType="1"/>
        </xdr:cNvSpPr>
      </xdr:nvSpPr>
      <xdr:spPr bwMode="auto">
        <a:xfrm>
          <a:off x="9020175" y="108680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15</xdr:col>
      <xdr:colOff>57150</xdr:colOff>
      <xdr:row>56</xdr:row>
      <xdr:rowOff>0</xdr:rowOff>
    </xdr:from>
    <xdr:to>
      <xdr:col>15</xdr:col>
      <xdr:colOff>57150</xdr:colOff>
      <xdr:row>56</xdr:row>
      <xdr:rowOff>0</xdr:rowOff>
    </xdr:to>
    <xdr:sp macro="" textlink="">
      <xdr:nvSpPr>
        <xdr:cNvPr id="28973" name="Line 81">
          <a:extLst>
            <a:ext uri="{FF2B5EF4-FFF2-40B4-BE49-F238E27FC236}">
              <a16:creationId xmlns:a16="http://schemas.microsoft.com/office/drawing/2014/main" id="{C4665D14-7C5D-6DB3-FC2C-C3E6F3D6EA35}"/>
            </a:ext>
          </a:extLst>
        </xdr:cNvPr>
        <xdr:cNvSpPr>
          <a:spLocks noChangeShapeType="1"/>
        </xdr:cNvSpPr>
      </xdr:nvSpPr>
      <xdr:spPr bwMode="auto">
        <a:xfrm>
          <a:off x="9401175" y="108680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15</xdr:col>
      <xdr:colOff>381000</xdr:colOff>
      <xdr:row>56</xdr:row>
      <xdr:rowOff>0</xdr:rowOff>
    </xdr:from>
    <xdr:to>
      <xdr:col>15</xdr:col>
      <xdr:colOff>381000</xdr:colOff>
      <xdr:row>56</xdr:row>
      <xdr:rowOff>0</xdr:rowOff>
    </xdr:to>
    <xdr:sp macro="" textlink="">
      <xdr:nvSpPr>
        <xdr:cNvPr id="28974" name="Line 82">
          <a:extLst>
            <a:ext uri="{FF2B5EF4-FFF2-40B4-BE49-F238E27FC236}">
              <a16:creationId xmlns:a16="http://schemas.microsoft.com/office/drawing/2014/main" id="{4B3A3C12-9D73-BA85-BCA1-93FCA7AE32A3}"/>
            </a:ext>
          </a:extLst>
        </xdr:cNvPr>
        <xdr:cNvSpPr>
          <a:spLocks noChangeShapeType="1"/>
        </xdr:cNvSpPr>
      </xdr:nvSpPr>
      <xdr:spPr bwMode="auto">
        <a:xfrm>
          <a:off x="9725025" y="108680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mc:AlternateContent xmlns:mc="http://schemas.openxmlformats.org/markup-compatibility/2006">
    <mc:Choice xmlns:a14="http://schemas.microsoft.com/office/drawing/2010/main" Requires="a14">
      <xdr:twoCellAnchor>
        <xdr:from>
          <xdr:col>9</xdr:col>
          <xdr:colOff>0</xdr:colOff>
          <xdr:row>28</xdr:row>
          <xdr:rowOff>0</xdr:rowOff>
        </xdr:from>
        <xdr:to>
          <xdr:col>10</xdr:col>
          <xdr:colOff>695325</xdr:colOff>
          <xdr:row>30</xdr:row>
          <xdr:rowOff>9525</xdr:rowOff>
        </xdr:to>
        <xdr:grpSp>
          <xdr:nvGrpSpPr>
            <xdr:cNvPr id="28975" name="Group 241">
              <a:extLst>
                <a:ext uri="{FF2B5EF4-FFF2-40B4-BE49-F238E27FC236}">
                  <a16:creationId xmlns:a16="http://schemas.microsoft.com/office/drawing/2014/main" id="{8CCB2D22-A5B7-6AFC-1006-73DD8238BF9C}"/>
                </a:ext>
              </a:extLst>
            </xdr:cNvPr>
            <xdr:cNvGrpSpPr>
              <a:grpSpLocks/>
            </xdr:cNvGrpSpPr>
          </xdr:nvGrpSpPr>
          <xdr:grpSpPr bwMode="auto">
            <a:xfrm>
              <a:off x="5524500" y="5461000"/>
              <a:ext cx="1372658" cy="390525"/>
              <a:chOff x="577" y="572"/>
              <a:chExt cx="144" cy="41"/>
            </a:xfrm>
          </xdr:grpSpPr>
          <xdr:sp macro="" textlink="">
            <xdr:nvSpPr>
              <xdr:cNvPr id="9301" name="Airfare" hidden="1">
                <a:extLst>
                  <a:ext uri="{63B3BB69-23CF-44E3-9099-C40C66FF867C}">
                    <a14:compatExt spid="_x0000_s9301"/>
                  </a:ext>
                  <a:ext uri="{FF2B5EF4-FFF2-40B4-BE49-F238E27FC236}">
                    <a16:creationId xmlns:a16="http://schemas.microsoft.com/office/drawing/2014/main" id="{E4EF7061-E7AB-CA1D-84C2-17266A44CAB3}"/>
                  </a:ext>
                </a:extLst>
              </xdr:cNvPr>
              <xdr:cNvSpPr/>
            </xdr:nvSpPr>
            <xdr:spPr bwMode="auto">
              <a:xfrm>
                <a:off x="577" y="572"/>
                <a:ext cx="144" cy="41"/>
              </a:xfrm>
              <a:prstGeom prst="rect">
                <a:avLst/>
              </a:prstGeom>
              <a:noFill/>
              <a:ln>
                <a:noFill/>
              </a:ln>
              <a:effectLst/>
              <a:extLst>
                <a:ext uri="{909E8E84-426E-40DD-AFC4-6F175D3DCCD1}">
                  <a14:hiddenFill>
                    <a:noFill/>
                  </a14:hiddenFill>
                </a:ex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sp>
          <xdr:sp macro="" textlink="">
            <xdr:nvSpPr>
              <xdr:cNvPr id="9302" name="Option Button 86" hidden="1">
                <a:extLst>
                  <a:ext uri="{63B3BB69-23CF-44E3-9099-C40C66FF867C}">
                    <a14:compatExt spid="_x0000_s9302"/>
                  </a:ext>
                  <a:ext uri="{FF2B5EF4-FFF2-40B4-BE49-F238E27FC236}">
                    <a16:creationId xmlns:a16="http://schemas.microsoft.com/office/drawing/2014/main" id="{41F1E3A5-F665-5DE3-BEA5-CCDB375BAC1D}"/>
                  </a:ext>
                </a:extLst>
              </xdr:cNvPr>
              <xdr:cNvSpPr/>
            </xdr:nvSpPr>
            <xdr:spPr bwMode="auto">
              <a:xfrm>
                <a:off x="578" y="574"/>
                <a:ext cx="62" cy="34"/>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9303" name="Option Button 87" hidden="1">
                <a:extLst>
                  <a:ext uri="{63B3BB69-23CF-44E3-9099-C40C66FF867C}">
                    <a14:compatExt spid="_x0000_s9303"/>
                  </a:ext>
                  <a:ext uri="{FF2B5EF4-FFF2-40B4-BE49-F238E27FC236}">
                    <a16:creationId xmlns:a16="http://schemas.microsoft.com/office/drawing/2014/main" id="{34FC9BB7-D943-77E1-C860-B7DAC1D58F6C}"/>
                  </a:ext>
                </a:extLst>
              </xdr:cNvPr>
              <xdr:cNvSpPr/>
            </xdr:nvSpPr>
            <xdr:spPr bwMode="auto">
              <a:xfrm>
                <a:off x="648" y="574"/>
                <a:ext cx="62" cy="34"/>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xdr:row>
          <xdr:rowOff>0</xdr:rowOff>
        </xdr:from>
        <xdr:to>
          <xdr:col>7</xdr:col>
          <xdr:colOff>666750</xdr:colOff>
          <xdr:row>30</xdr:row>
          <xdr:rowOff>0</xdr:rowOff>
        </xdr:to>
        <xdr:grpSp>
          <xdr:nvGrpSpPr>
            <xdr:cNvPr id="28976" name="Group 240">
              <a:extLst>
                <a:ext uri="{FF2B5EF4-FFF2-40B4-BE49-F238E27FC236}">
                  <a16:creationId xmlns:a16="http://schemas.microsoft.com/office/drawing/2014/main" id="{5235497A-556C-3D3D-9457-710B98E0EF8A}"/>
                </a:ext>
              </a:extLst>
            </xdr:cNvPr>
            <xdr:cNvGrpSpPr>
              <a:grpSpLocks/>
            </xdr:cNvGrpSpPr>
          </xdr:nvGrpSpPr>
          <xdr:grpSpPr bwMode="auto">
            <a:xfrm>
              <a:off x="3460750" y="5461000"/>
              <a:ext cx="1375833" cy="381000"/>
              <a:chOff x="361" y="572"/>
              <a:chExt cx="144" cy="40"/>
            </a:xfrm>
          </xdr:grpSpPr>
          <xdr:sp macro="" textlink="">
            <xdr:nvSpPr>
              <xdr:cNvPr id="9305" name="ConfFees" hidden="1">
                <a:extLst>
                  <a:ext uri="{63B3BB69-23CF-44E3-9099-C40C66FF867C}">
                    <a14:compatExt spid="_x0000_s9305"/>
                  </a:ext>
                  <a:ext uri="{FF2B5EF4-FFF2-40B4-BE49-F238E27FC236}">
                    <a16:creationId xmlns:a16="http://schemas.microsoft.com/office/drawing/2014/main" id="{330B9BB9-8904-07F5-DA58-F4AE965D2A9D}"/>
                  </a:ext>
                </a:extLst>
              </xdr:cNvPr>
              <xdr:cNvSpPr/>
            </xdr:nvSpPr>
            <xdr:spPr bwMode="auto">
              <a:xfrm>
                <a:off x="361" y="572"/>
                <a:ext cx="144" cy="40"/>
              </a:xfrm>
              <a:prstGeom prst="rect">
                <a:avLst/>
              </a:prstGeom>
              <a:noFill/>
              <a:ln>
                <a:noFill/>
              </a:ln>
              <a:effectLst/>
              <a:extLst>
                <a:ext uri="{909E8E84-426E-40DD-AFC4-6F175D3DCCD1}">
                  <a14:hiddenFill>
                    <a:noFill/>
                  </a14:hiddenFill>
                </a:ex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sp>
          <xdr:sp macro="" textlink="">
            <xdr:nvSpPr>
              <xdr:cNvPr id="9306" name="Option Button 90" hidden="1">
                <a:extLst>
                  <a:ext uri="{63B3BB69-23CF-44E3-9099-C40C66FF867C}">
                    <a14:compatExt spid="_x0000_s9306"/>
                  </a:ext>
                  <a:ext uri="{FF2B5EF4-FFF2-40B4-BE49-F238E27FC236}">
                    <a16:creationId xmlns:a16="http://schemas.microsoft.com/office/drawing/2014/main" id="{6EF95252-250F-DF4A-9C66-510F94E8DD44}"/>
                  </a:ext>
                </a:extLst>
              </xdr:cNvPr>
              <xdr:cNvSpPr/>
            </xdr:nvSpPr>
            <xdr:spPr bwMode="auto">
              <a:xfrm>
                <a:off x="366" y="579"/>
                <a:ext cx="44"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9307" name="Option Button 91" hidden="1">
                <a:extLst>
                  <a:ext uri="{63B3BB69-23CF-44E3-9099-C40C66FF867C}">
                    <a14:compatExt spid="_x0000_s9307"/>
                  </a:ext>
                  <a:ext uri="{FF2B5EF4-FFF2-40B4-BE49-F238E27FC236}">
                    <a16:creationId xmlns:a16="http://schemas.microsoft.com/office/drawing/2014/main" id="{24880083-4001-DF88-1275-01B5204757D5}"/>
                  </a:ext>
                </a:extLst>
              </xdr:cNvPr>
              <xdr:cNvSpPr/>
            </xdr:nvSpPr>
            <xdr:spPr bwMode="auto">
              <a:xfrm>
                <a:off x="419" y="579"/>
                <a:ext cx="53"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61</xdr:row>
          <xdr:rowOff>0</xdr:rowOff>
        </xdr:from>
        <xdr:to>
          <xdr:col>10</xdr:col>
          <xdr:colOff>695325</xdr:colOff>
          <xdr:row>63</xdr:row>
          <xdr:rowOff>9525</xdr:rowOff>
        </xdr:to>
        <xdr:grpSp>
          <xdr:nvGrpSpPr>
            <xdr:cNvPr id="28977" name="Group 244">
              <a:extLst>
                <a:ext uri="{FF2B5EF4-FFF2-40B4-BE49-F238E27FC236}">
                  <a16:creationId xmlns:a16="http://schemas.microsoft.com/office/drawing/2014/main" id="{3B0D6CBC-88AF-F259-449F-DC7AF66B2972}"/>
                </a:ext>
              </a:extLst>
            </xdr:cNvPr>
            <xdr:cNvGrpSpPr>
              <a:grpSpLocks/>
            </xdr:cNvGrpSpPr>
          </xdr:nvGrpSpPr>
          <xdr:grpSpPr bwMode="auto">
            <a:xfrm>
              <a:off x="5524500" y="11842750"/>
              <a:ext cx="1372658" cy="390525"/>
              <a:chOff x="577" y="1241"/>
              <a:chExt cx="144" cy="41"/>
            </a:xfrm>
          </xdr:grpSpPr>
          <xdr:sp macro="" textlink="">
            <xdr:nvSpPr>
              <xdr:cNvPr id="9340" name="Airfare" hidden="1">
                <a:extLst>
                  <a:ext uri="{63B3BB69-23CF-44E3-9099-C40C66FF867C}">
                    <a14:compatExt spid="_x0000_s9340"/>
                  </a:ext>
                  <a:ext uri="{FF2B5EF4-FFF2-40B4-BE49-F238E27FC236}">
                    <a16:creationId xmlns:a16="http://schemas.microsoft.com/office/drawing/2014/main" id="{1ED5BCCA-1275-5223-03CB-ED7E79F94AA6}"/>
                  </a:ext>
                </a:extLst>
              </xdr:cNvPr>
              <xdr:cNvSpPr/>
            </xdr:nvSpPr>
            <xdr:spPr bwMode="auto">
              <a:xfrm>
                <a:off x="577" y="1241"/>
                <a:ext cx="144" cy="41"/>
              </a:xfrm>
              <a:prstGeom prst="rect">
                <a:avLst/>
              </a:prstGeom>
              <a:noFill/>
              <a:ln>
                <a:noFill/>
              </a:ln>
              <a:effectLst/>
              <a:extLst>
                <a:ext uri="{909E8E84-426E-40DD-AFC4-6F175D3DCCD1}">
                  <a14:hiddenFill>
                    <a:noFill/>
                  </a14:hiddenFill>
                </a:ex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sp>
          <xdr:sp macro="" textlink="">
            <xdr:nvSpPr>
              <xdr:cNvPr id="9341" name="Option Button 125" hidden="1">
                <a:extLst>
                  <a:ext uri="{63B3BB69-23CF-44E3-9099-C40C66FF867C}">
                    <a14:compatExt spid="_x0000_s9341"/>
                  </a:ext>
                  <a:ext uri="{FF2B5EF4-FFF2-40B4-BE49-F238E27FC236}">
                    <a16:creationId xmlns:a16="http://schemas.microsoft.com/office/drawing/2014/main" id="{38C6185F-372E-B57E-B793-3DB4C374A98E}"/>
                  </a:ext>
                </a:extLst>
              </xdr:cNvPr>
              <xdr:cNvSpPr/>
            </xdr:nvSpPr>
            <xdr:spPr bwMode="auto">
              <a:xfrm>
                <a:off x="578" y="1243"/>
                <a:ext cx="62" cy="34"/>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9342" name="Option Button 126" hidden="1">
                <a:extLst>
                  <a:ext uri="{63B3BB69-23CF-44E3-9099-C40C66FF867C}">
                    <a14:compatExt spid="_x0000_s9342"/>
                  </a:ext>
                  <a:ext uri="{FF2B5EF4-FFF2-40B4-BE49-F238E27FC236}">
                    <a16:creationId xmlns:a16="http://schemas.microsoft.com/office/drawing/2014/main" id="{2BC95E28-0BCC-8F99-0C80-D85B3B1ECDB9}"/>
                  </a:ext>
                </a:extLst>
              </xdr:cNvPr>
              <xdr:cNvSpPr/>
            </xdr:nvSpPr>
            <xdr:spPr bwMode="auto">
              <a:xfrm>
                <a:off x="648" y="1243"/>
                <a:ext cx="62" cy="34"/>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60</xdr:row>
          <xdr:rowOff>180975</xdr:rowOff>
        </xdr:from>
        <xdr:to>
          <xdr:col>7</xdr:col>
          <xdr:colOff>685800</xdr:colOff>
          <xdr:row>62</xdr:row>
          <xdr:rowOff>180975</xdr:rowOff>
        </xdr:to>
        <xdr:grpSp>
          <xdr:nvGrpSpPr>
            <xdr:cNvPr id="28978" name="Group 243">
              <a:extLst>
                <a:ext uri="{FF2B5EF4-FFF2-40B4-BE49-F238E27FC236}">
                  <a16:creationId xmlns:a16="http://schemas.microsoft.com/office/drawing/2014/main" id="{B847B456-2F89-6797-E8E1-247AA2D0E0DE}"/>
                </a:ext>
              </a:extLst>
            </xdr:cNvPr>
            <xdr:cNvGrpSpPr>
              <a:grpSpLocks/>
            </xdr:cNvGrpSpPr>
          </xdr:nvGrpSpPr>
          <xdr:grpSpPr bwMode="auto">
            <a:xfrm>
              <a:off x="3479800" y="11833225"/>
              <a:ext cx="1375833" cy="381000"/>
              <a:chOff x="361" y="1241"/>
              <a:chExt cx="144" cy="40"/>
            </a:xfrm>
          </xdr:grpSpPr>
          <xdr:sp macro="" textlink="">
            <xdr:nvSpPr>
              <xdr:cNvPr id="9344" name="ConfFees" hidden="1">
                <a:extLst>
                  <a:ext uri="{63B3BB69-23CF-44E3-9099-C40C66FF867C}">
                    <a14:compatExt spid="_x0000_s9344"/>
                  </a:ext>
                  <a:ext uri="{FF2B5EF4-FFF2-40B4-BE49-F238E27FC236}">
                    <a16:creationId xmlns:a16="http://schemas.microsoft.com/office/drawing/2014/main" id="{905A7C74-5BCB-728B-7D3A-409743646C54}"/>
                  </a:ext>
                </a:extLst>
              </xdr:cNvPr>
              <xdr:cNvSpPr/>
            </xdr:nvSpPr>
            <xdr:spPr bwMode="auto">
              <a:xfrm>
                <a:off x="361" y="1241"/>
                <a:ext cx="144" cy="40"/>
              </a:xfrm>
              <a:prstGeom prst="rect">
                <a:avLst/>
              </a:prstGeom>
              <a:noFill/>
              <a:ln>
                <a:noFill/>
              </a:ln>
              <a:effectLst/>
              <a:extLst>
                <a:ext uri="{909E8E84-426E-40DD-AFC4-6F175D3DCCD1}">
                  <a14:hiddenFill>
                    <a:noFill/>
                  </a14:hiddenFill>
                </a:ex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sp>
          <xdr:sp macro="" textlink="">
            <xdr:nvSpPr>
              <xdr:cNvPr id="9345" name="Option Button 129" hidden="1">
                <a:extLst>
                  <a:ext uri="{63B3BB69-23CF-44E3-9099-C40C66FF867C}">
                    <a14:compatExt spid="_x0000_s9345"/>
                  </a:ext>
                  <a:ext uri="{FF2B5EF4-FFF2-40B4-BE49-F238E27FC236}">
                    <a16:creationId xmlns:a16="http://schemas.microsoft.com/office/drawing/2014/main" id="{85D9428C-5BB9-B036-1F03-711BD835089D}"/>
                  </a:ext>
                </a:extLst>
              </xdr:cNvPr>
              <xdr:cNvSpPr/>
            </xdr:nvSpPr>
            <xdr:spPr bwMode="auto">
              <a:xfrm>
                <a:off x="366" y="1248"/>
                <a:ext cx="44"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9346" name="Option Button 130" hidden="1">
                <a:extLst>
                  <a:ext uri="{63B3BB69-23CF-44E3-9099-C40C66FF867C}">
                    <a14:compatExt spid="_x0000_s9346"/>
                  </a:ext>
                  <a:ext uri="{FF2B5EF4-FFF2-40B4-BE49-F238E27FC236}">
                    <a16:creationId xmlns:a16="http://schemas.microsoft.com/office/drawing/2014/main" id="{8BFACAF5-7997-960F-56AC-6CDBA3AE4833}"/>
                  </a:ext>
                </a:extLst>
              </xdr:cNvPr>
              <xdr:cNvSpPr/>
            </xdr:nvSpPr>
            <xdr:spPr bwMode="auto">
              <a:xfrm>
                <a:off x="419" y="1248"/>
                <a:ext cx="53"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10</xdr:row>
          <xdr:rowOff>76200</xdr:rowOff>
        </xdr:from>
        <xdr:to>
          <xdr:col>10</xdr:col>
          <xdr:colOff>0</xdr:colOff>
          <xdr:row>11</xdr:row>
          <xdr:rowOff>495300</xdr:rowOff>
        </xdr:to>
        <xdr:grpSp>
          <xdr:nvGrpSpPr>
            <xdr:cNvPr id="28979" name="Group 195">
              <a:extLst>
                <a:ext uri="{FF2B5EF4-FFF2-40B4-BE49-F238E27FC236}">
                  <a16:creationId xmlns:a16="http://schemas.microsoft.com/office/drawing/2014/main" id="{BAB72BF0-418C-631B-9034-551A5E30DF4F}"/>
                </a:ext>
              </a:extLst>
            </xdr:cNvPr>
            <xdr:cNvGrpSpPr>
              <a:grpSpLocks/>
            </xdr:cNvGrpSpPr>
          </xdr:nvGrpSpPr>
          <xdr:grpSpPr bwMode="auto">
            <a:xfrm>
              <a:off x="2762250" y="1790700"/>
              <a:ext cx="3439583" cy="524933"/>
              <a:chOff x="288" y="187"/>
              <a:chExt cx="360" cy="55"/>
            </a:xfrm>
          </xdr:grpSpPr>
          <xdr:sp macro="" textlink="">
            <xdr:nvSpPr>
              <xdr:cNvPr id="9348" name="Check Box 132" hidden="1">
                <a:extLst>
                  <a:ext uri="{63B3BB69-23CF-44E3-9099-C40C66FF867C}">
                    <a14:compatExt spid="_x0000_s9348"/>
                  </a:ext>
                  <a:ext uri="{FF2B5EF4-FFF2-40B4-BE49-F238E27FC236}">
                    <a16:creationId xmlns:a16="http://schemas.microsoft.com/office/drawing/2014/main" id="{86246023-B7FB-C41E-9206-3CF56AD81BF0}"/>
                  </a:ext>
                </a:extLst>
              </xdr:cNvPr>
              <xdr:cNvSpPr/>
            </xdr:nvSpPr>
            <xdr:spPr bwMode="auto">
              <a:xfrm>
                <a:off x="288" y="218"/>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9349" name="Check Box 133" hidden="1">
                <a:extLst>
                  <a:ext uri="{63B3BB69-23CF-44E3-9099-C40C66FF867C}">
                    <a14:compatExt spid="_x0000_s9349"/>
                  </a:ext>
                  <a:ext uri="{FF2B5EF4-FFF2-40B4-BE49-F238E27FC236}">
                    <a16:creationId xmlns:a16="http://schemas.microsoft.com/office/drawing/2014/main" id="{6224A8A8-066D-6186-2705-60954DDFF59C}"/>
                  </a:ext>
                </a:extLst>
              </xdr:cNvPr>
              <xdr:cNvSpPr/>
            </xdr:nvSpPr>
            <xdr:spPr bwMode="auto">
              <a:xfrm>
                <a:off x="288" y="203"/>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9350" name="Check Box 134" hidden="1">
                <a:extLst>
                  <a:ext uri="{63B3BB69-23CF-44E3-9099-C40C66FF867C}">
                    <a14:compatExt spid="_x0000_s9350"/>
                  </a:ext>
                  <a:ext uri="{FF2B5EF4-FFF2-40B4-BE49-F238E27FC236}">
                    <a16:creationId xmlns:a16="http://schemas.microsoft.com/office/drawing/2014/main" id="{4F17AF59-E446-2EE3-C8A8-29A2447FBF0F}"/>
                  </a:ext>
                </a:extLst>
              </xdr:cNvPr>
              <xdr:cNvSpPr/>
            </xdr:nvSpPr>
            <xdr:spPr bwMode="auto">
              <a:xfrm>
                <a:off x="288" y="18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9351" name="Check Box 135" hidden="1">
                <a:extLst>
                  <a:ext uri="{63B3BB69-23CF-44E3-9099-C40C66FF867C}">
                    <a14:compatExt spid="_x0000_s9351"/>
                  </a:ext>
                  <a:ext uri="{FF2B5EF4-FFF2-40B4-BE49-F238E27FC236}">
                    <a16:creationId xmlns:a16="http://schemas.microsoft.com/office/drawing/2014/main" id="{E3331B14-66EB-ACCA-4E59-F85CB01B69A9}"/>
                  </a:ext>
                </a:extLst>
              </xdr:cNvPr>
              <xdr:cNvSpPr/>
            </xdr:nvSpPr>
            <xdr:spPr bwMode="auto">
              <a:xfrm>
                <a:off x="316" y="18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352" name="Check Box 136" descr="H/C" hidden="1">
                <a:extLst>
                  <a:ext uri="{63B3BB69-23CF-44E3-9099-C40C66FF867C}">
                    <a14:compatExt spid="_x0000_s9352"/>
                  </a:ext>
                  <a:ext uri="{FF2B5EF4-FFF2-40B4-BE49-F238E27FC236}">
                    <a16:creationId xmlns:a16="http://schemas.microsoft.com/office/drawing/2014/main" id="{A379008D-23DF-1E11-8161-EA584F5B1678}"/>
                  </a:ext>
                </a:extLst>
              </xdr:cNvPr>
              <xdr:cNvSpPr/>
            </xdr:nvSpPr>
            <xdr:spPr bwMode="auto">
              <a:xfrm>
                <a:off x="316" y="203"/>
                <a:ext cx="45"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353" name="Check Box 137" hidden="1">
                <a:extLst>
                  <a:ext uri="{63B3BB69-23CF-44E3-9099-C40C66FF867C}">
                    <a14:compatExt spid="_x0000_s9353"/>
                  </a:ext>
                  <a:ext uri="{FF2B5EF4-FFF2-40B4-BE49-F238E27FC236}">
                    <a16:creationId xmlns:a16="http://schemas.microsoft.com/office/drawing/2014/main" id="{B9BABBC5-C9E0-747D-C54E-E89353DFAA95}"/>
                  </a:ext>
                </a:extLst>
              </xdr:cNvPr>
              <xdr:cNvSpPr/>
            </xdr:nvSpPr>
            <xdr:spPr bwMode="auto">
              <a:xfrm>
                <a:off x="316" y="219"/>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354" name="Check Box 138" hidden="1">
                <a:extLst>
                  <a:ext uri="{63B3BB69-23CF-44E3-9099-C40C66FF867C}">
                    <a14:compatExt spid="_x0000_s9354"/>
                  </a:ext>
                  <a:ext uri="{FF2B5EF4-FFF2-40B4-BE49-F238E27FC236}">
                    <a16:creationId xmlns:a16="http://schemas.microsoft.com/office/drawing/2014/main" id="{8CF2ED41-99FF-6066-87C8-8E6E9C6AB121}"/>
                  </a:ext>
                </a:extLst>
              </xdr:cNvPr>
              <xdr:cNvSpPr/>
            </xdr:nvSpPr>
            <xdr:spPr bwMode="auto">
              <a:xfrm>
                <a:off x="361" y="218"/>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9355" name="Check Box 139" hidden="1">
                <a:extLst>
                  <a:ext uri="{63B3BB69-23CF-44E3-9099-C40C66FF867C}">
                    <a14:compatExt spid="_x0000_s9355"/>
                  </a:ext>
                  <a:ext uri="{FF2B5EF4-FFF2-40B4-BE49-F238E27FC236}">
                    <a16:creationId xmlns:a16="http://schemas.microsoft.com/office/drawing/2014/main" id="{EE3978C3-A78B-6825-8D1D-6F13C06F8F85}"/>
                  </a:ext>
                </a:extLst>
              </xdr:cNvPr>
              <xdr:cNvSpPr/>
            </xdr:nvSpPr>
            <xdr:spPr bwMode="auto">
              <a:xfrm>
                <a:off x="361" y="203"/>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9356" name="Check Box 140" hidden="1">
                <a:extLst>
                  <a:ext uri="{63B3BB69-23CF-44E3-9099-C40C66FF867C}">
                    <a14:compatExt spid="_x0000_s9356"/>
                  </a:ext>
                  <a:ext uri="{FF2B5EF4-FFF2-40B4-BE49-F238E27FC236}">
                    <a16:creationId xmlns:a16="http://schemas.microsoft.com/office/drawing/2014/main" id="{8CF32EE5-3701-E5BE-5E6E-D092E2408106}"/>
                  </a:ext>
                </a:extLst>
              </xdr:cNvPr>
              <xdr:cNvSpPr/>
            </xdr:nvSpPr>
            <xdr:spPr bwMode="auto">
              <a:xfrm>
                <a:off x="361" y="18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9357" name="Check Box 141" hidden="1">
                <a:extLst>
                  <a:ext uri="{63B3BB69-23CF-44E3-9099-C40C66FF867C}">
                    <a14:compatExt spid="_x0000_s9357"/>
                  </a:ext>
                  <a:ext uri="{FF2B5EF4-FFF2-40B4-BE49-F238E27FC236}">
                    <a16:creationId xmlns:a16="http://schemas.microsoft.com/office/drawing/2014/main" id="{7DE60266-9293-368B-75D7-4CDA0CB1A60B}"/>
                  </a:ext>
                </a:extLst>
              </xdr:cNvPr>
              <xdr:cNvSpPr/>
            </xdr:nvSpPr>
            <xdr:spPr bwMode="auto">
              <a:xfrm>
                <a:off x="388" y="18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358" name="Check Box 142" descr="H/C" hidden="1">
                <a:extLst>
                  <a:ext uri="{63B3BB69-23CF-44E3-9099-C40C66FF867C}">
                    <a14:compatExt spid="_x0000_s9358"/>
                  </a:ext>
                  <a:ext uri="{FF2B5EF4-FFF2-40B4-BE49-F238E27FC236}">
                    <a16:creationId xmlns:a16="http://schemas.microsoft.com/office/drawing/2014/main" id="{26283702-A002-5C9E-55ED-D3157A697EDC}"/>
                  </a:ext>
                </a:extLst>
              </xdr:cNvPr>
              <xdr:cNvSpPr/>
            </xdr:nvSpPr>
            <xdr:spPr bwMode="auto">
              <a:xfrm>
                <a:off x="388" y="203"/>
                <a:ext cx="4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359" name="Check Box 143" hidden="1">
                <a:extLst>
                  <a:ext uri="{63B3BB69-23CF-44E3-9099-C40C66FF867C}">
                    <a14:compatExt spid="_x0000_s9359"/>
                  </a:ext>
                  <a:ext uri="{FF2B5EF4-FFF2-40B4-BE49-F238E27FC236}">
                    <a16:creationId xmlns:a16="http://schemas.microsoft.com/office/drawing/2014/main" id="{2F7EA0D3-90D4-4D32-0BF6-8034FF455E81}"/>
                  </a:ext>
                </a:extLst>
              </xdr:cNvPr>
              <xdr:cNvSpPr/>
            </xdr:nvSpPr>
            <xdr:spPr bwMode="auto">
              <a:xfrm>
                <a:off x="388" y="219"/>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360" name="Check Box 144" hidden="1">
                <a:extLst>
                  <a:ext uri="{63B3BB69-23CF-44E3-9099-C40C66FF867C}">
                    <a14:compatExt spid="_x0000_s9360"/>
                  </a:ext>
                  <a:ext uri="{FF2B5EF4-FFF2-40B4-BE49-F238E27FC236}">
                    <a16:creationId xmlns:a16="http://schemas.microsoft.com/office/drawing/2014/main" id="{10D77FBA-499C-9693-B139-F25BA55DBF13}"/>
                  </a:ext>
                </a:extLst>
              </xdr:cNvPr>
              <xdr:cNvSpPr/>
            </xdr:nvSpPr>
            <xdr:spPr bwMode="auto">
              <a:xfrm>
                <a:off x="433" y="218"/>
                <a:ext cx="38"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9361" name="Check Box 145" hidden="1">
                <a:extLst>
                  <a:ext uri="{63B3BB69-23CF-44E3-9099-C40C66FF867C}">
                    <a14:compatExt spid="_x0000_s9361"/>
                  </a:ext>
                  <a:ext uri="{FF2B5EF4-FFF2-40B4-BE49-F238E27FC236}">
                    <a16:creationId xmlns:a16="http://schemas.microsoft.com/office/drawing/2014/main" id="{077259DF-3A8E-EA68-9E4C-A129C3622FA7}"/>
                  </a:ext>
                </a:extLst>
              </xdr:cNvPr>
              <xdr:cNvSpPr/>
            </xdr:nvSpPr>
            <xdr:spPr bwMode="auto">
              <a:xfrm>
                <a:off x="433" y="203"/>
                <a:ext cx="40"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9362" name="Check Box 146" hidden="1">
                <a:extLst>
                  <a:ext uri="{63B3BB69-23CF-44E3-9099-C40C66FF867C}">
                    <a14:compatExt spid="_x0000_s9362"/>
                  </a:ext>
                  <a:ext uri="{FF2B5EF4-FFF2-40B4-BE49-F238E27FC236}">
                    <a16:creationId xmlns:a16="http://schemas.microsoft.com/office/drawing/2014/main" id="{9A14DF28-A533-81A9-E5A9-566F6E644875}"/>
                  </a:ext>
                </a:extLst>
              </xdr:cNvPr>
              <xdr:cNvSpPr/>
            </xdr:nvSpPr>
            <xdr:spPr bwMode="auto">
              <a:xfrm>
                <a:off x="433" y="187"/>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9363" name="Check Box 147" hidden="1">
                <a:extLst>
                  <a:ext uri="{63B3BB69-23CF-44E3-9099-C40C66FF867C}">
                    <a14:compatExt spid="_x0000_s9363"/>
                  </a:ext>
                  <a:ext uri="{FF2B5EF4-FFF2-40B4-BE49-F238E27FC236}">
                    <a16:creationId xmlns:a16="http://schemas.microsoft.com/office/drawing/2014/main" id="{01ABEDFF-D064-3E4B-BFC5-3E113CB942A3}"/>
                  </a:ext>
                </a:extLst>
              </xdr:cNvPr>
              <xdr:cNvSpPr/>
            </xdr:nvSpPr>
            <xdr:spPr bwMode="auto">
              <a:xfrm>
                <a:off x="460" y="18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364" name="Check Box 148" descr="H/C" hidden="1">
                <a:extLst>
                  <a:ext uri="{63B3BB69-23CF-44E3-9099-C40C66FF867C}">
                    <a14:compatExt spid="_x0000_s9364"/>
                  </a:ext>
                  <a:ext uri="{FF2B5EF4-FFF2-40B4-BE49-F238E27FC236}">
                    <a16:creationId xmlns:a16="http://schemas.microsoft.com/office/drawing/2014/main" id="{CA44BB6E-F664-520B-8E3D-D3157A98DE21}"/>
                  </a:ext>
                </a:extLst>
              </xdr:cNvPr>
              <xdr:cNvSpPr/>
            </xdr:nvSpPr>
            <xdr:spPr bwMode="auto">
              <a:xfrm>
                <a:off x="460" y="203"/>
                <a:ext cx="45"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365" name="Check Box 149" hidden="1">
                <a:extLst>
                  <a:ext uri="{63B3BB69-23CF-44E3-9099-C40C66FF867C}">
                    <a14:compatExt spid="_x0000_s9365"/>
                  </a:ext>
                  <a:ext uri="{FF2B5EF4-FFF2-40B4-BE49-F238E27FC236}">
                    <a16:creationId xmlns:a16="http://schemas.microsoft.com/office/drawing/2014/main" id="{AC8131C6-9E54-7EA3-CA26-125F47066322}"/>
                  </a:ext>
                </a:extLst>
              </xdr:cNvPr>
              <xdr:cNvSpPr/>
            </xdr:nvSpPr>
            <xdr:spPr bwMode="auto">
              <a:xfrm>
                <a:off x="460" y="219"/>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366" name="Check Box 150" hidden="1">
                <a:extLst>
                  <a:ext uri="{63B3BB69-23CF-44E3-9099-C40C66FF867C}">
                    <a14:compatExt spid="_x0000_s9366"/>
                  </a:ext>
                  <a:ext uri="{FF2B5EF4-FFF2-40B4-BE49-F238E27FC236}">
                    <a16:creationId xmlns:a16="http://schemas.microsoft.com/office/drawing/2014/main" id="{AA7CA577-7C26-DDBA-8571-2D9B0EFF5C8E}"/>
                  </a:ext>
                </a:extLst>
              </xdr:cNvPr>
              <xdr:cNvSpPr/>
            </xdr:nvSpPr>
            <xdr:spPr bwMode="auto">
              <a:xfrm>
                <a:off x="505" y="218"/>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9367" name="Check Box 151" hidden="1">
                <a:extLst>
                  <a:ext uri="{63B3BB69-23CF-44E3-9099-C40C66FF867C}">
                    <a14:compatExt spid="_x0000_s9367"/>
                  </a:ext>
                  <a:ext uri="{FF2B5EF4-FFF2-40B4-BE49-F238E27FC236}">
                    <a16:creationId xmlns:a16="http://schemas.microsoft.com/office/drawing/2014/main" id="{EFC39DFE-57C3-CC57-0133-EFCDA633F76E}"/>
                  </a:ext>
                </a:extLst>
              </xdr:cNvPr>
              <xdr:cNvSpPr/>
            </xdr:nvSpPr>
            <xdr:spPr bwMode="auto">
              <a:xfrm>
                <a:off x="505" y="203"/>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9368" name="Check Box 152" hidden="1">
                <a:extLst>
                  <a:ext uri="{63B3BB69-23CF-44E3-9099-C40C66FF867C}">
                    <a14:compatExt spid="_x0000_s9368"/>
                  </a:ext>
                  <a:ext uri="{FF2B5EF4-FFF2-40B4-BE49-F238E27FC236}">
                    <a16:creationId xmlns:a16="http://schemas.microsoft.com/office/drawing/2014/main" id="{EA709978-BC72-B623-2E2A-1F80D6FAA225}"/>
                  </a:ext>
                </a:extLst>
              </xdr:cNvPr>
              <xdr:cNvSpPr/>
            </xdr:nvSpPr>
            <xdr:spPr bwMode="auto">
              <a:xfrm>
                <a:off x="532" y="18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369" name="Check Box 153" descr="H/C" hidden="1">
                <a:extLst>
                  <a:ext uri="{63B3BB69-23CF-44E3-9099-C40C66FF867C}">
                    <a14:compatExt spid="_x0000_s9369"/>
                  </a:ext>
                  <a:ext uri="{FF2B5EF4-FFF2-40B4-BE49-F238E27FC236}">
                    <a16:creationId xmlns:a16="http://schemas.microsoft.com/office/drawing/2014/main" id="{8BEB6002-506A-D5D2-7244-CFCF758B2BAC}"/>
                  </a:ext>
                </a:extLst>
              </xdr:cNvPr>
              <xdr:cNvSpPr/>
            </xdr:nvSpPr>
            <xdr:spPr bwMode="auto">
              <a:xfrm>
                <a:off x="532" y="203"/>
                <a:ext cx="4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370" name="Check Box 154" hidden="1">
                <a:extLst>
                  <a:ext uri="{63B3BB69-23CF-44E3-9099-C40C66FF867C}">
                    <a14:compatExt spid="_x0000_s9370"/>
                  </a:ext>
                  <a:ext uri="{FF2B5EF4-FFF2-40B4-BE49-F238E27FC236}">
                    <a16:creationId xmlns:a16="http://schemas.microsoft.com/office/drawing/2014/main" id="{F3CA6586-DBD9-DC37-1CD4-F35853421BCC}"/>
                  </a:ext>
                </a:extLst>
              </xdr:cNvPr>
              <xdr:cNvSpPr/>
            </xdr:nvSpPr>
            <xdr:spPr bwMode="auto">
              <a:xfrm>
                <a:off x="532" y="219"/>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371" name="Check Box 155" hidden="1">
                <a:extLst>
                  <a:ext uri="{63B3BB69-23CF-44E3-9099-C40C66FF867C}">
                    <a14:compatExt spid="_x0000_s9371"/>
                  </a:ext>
                  <a:ext uri="{FF2B5EF4-FFF2-40B4-BE49-F238E27FC236}">
                    <a16:creationId xmlns:a16="http://schemas.microsoft.com/office/drawing/2014/main" id="{1611E79B-9CC5-2788-48FD-4198D2FC328B}"/>
                  </a:ext>
                </a:extLst>
              </xdr:cNvPr>
              <xdr:cNvSpPr/>
            </xdr:nvSpPr>
            <xdr:spPr bwMode="auto">
              <a:xfrm>
                <a:off x="576" y="218"/>
                <a:ext cx="38"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9372" name="Check Box 156" hidden="1">
                <a:extLst>
                  <a:ext uri="{63B3BB69-23CF-44E3-9099-C40C66FF867C}">
                    <a14:compatExt spid="_x0000_s9372"/>
                  </a:ext>
                  <a:ext uri="{FF2B5EF4-FFF2-40B4-BE49-F238E27FC236}">
                    <a16:creationId xmlns:a16="http://schemas.microsoft.com/office/drawing/2014/main" id="{5615E4CC-6288-A279-6B2C-6BC40B108E64}"/>
                  </a:ext>
                </a:extLst>
              </xdr:cNvPr>
              <xdr:cNvSpPr/>
            </xdr:nvSpPr>
            <xdr:spPr bwMode="auto">
              <a:xfrm>
                <a:off x="576" y="203"/>
                <a:ext cx="40"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9373" name="Check Box 157" hidden="1">
                <a:extLst>
                  <a:ext uri="{63B3BB69-23CF-44E3-9099-C40C66FF867C}">
                    <a14:compatExt spid="_x0000_s9373"/>
                  </a:ext>
                  <a:ext uri="{FF2B5EF4-FFF2-40B4-BE49-F238E27FC236}">
                    <a16:creationId xmlns:a16="http://schemas.microsoft.com/office/drawing/2014/main" id="{C70B33FB-E8F7-3963-40DB-416016B5459D}"/>
                  </a:ext>
                </a:extLst>
              </xdr:cNvPr>
              <xdr:cNvSpPr/>
            </xdr:nvSpPr>
            <xdr:spPr bwMode="auto">
              <a:xfrm>
                <a:off x="576" y="187"/>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9374" name="Check Box 158" hidden="1">
                <a:extLst>
                  <a:ext uri="{63B3BB69-23CF-44E3-9099-C40C66FF867C}">
                    <a14:compatExt spid="_x0000_s9374"/>
                  </a:ext>
                  <a:ext uri="{FF2B5EF4-FFF2-40B4-BE49-F238E27FC236}">
                    <a16:creationId xmlns:a16="http://schemas.microsoft.com/office/drawing/2014/main" id="{1579A0D1-404D-A2CE-465E-E96EF71EEB3D}"/>
                  </a:ext>
                </a:extLst>
              </xdr:cNvPr>
              <xdr:cNvSpPr/>
            </xdr:nvSpPr>
            <xdr:spPr bwMode="auto">
              <a:xfrm>
                <a:off x="604" y="18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375" name="Check Box 159" descr="H/C" hidden="1">
                <a:extLst>
                  <a:ext uri="{63B3BB69-23CF-44E3-9099-C40C66FF867C}">
                    <a14:compatExt spid="_x0000_s9375"/>
                  </a:ext>
                  <a:ext uri="{FF2B5EF4-FFF2-40B4-BE49-F238E27FC236}">
                    <a16:creationId xmlns:a16="http://schemas.microsoft.com/office/drawing/2014/main" id="{185C16E7-A7C3-AB77-9BC2-E61D5DF3D565}"/>
                  </a:ext>
                </a:extLst>
              </xdr:cNvPr>
              <xdr:cNvSpPr/>
            </xdr:nvSpPr>
            <xdr:spPr bwMode="auto">
              <a:xfrm>
                <a:off x="604" y="203"/>
                <a:ext cx="4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376" name="Check Box 160" hidden="1">
                <a:extLst>
                  <a:ext uri="{63B3BB69-23CF-44E3-9099-C40C66FF867C}">
                    <a14:compatExt spid="_x0000_s9376"/>
                  </a:ext>
                  <a:ext uri="{FF2B5EF4-FFF2-40B4-BE49-F238E27FC236}">
                    <a16:creationId xmlns:a16="http://schemas.microsoft.com/office/drawing/2014/main" id="{ACC854B8-4408-DEAF-E9CF-161F61B69DA5}"/>
                  </a:ext>
                </a:extLst>
              </xdr:cNvPr>
              <xdr:cNvSpPr/>
            </xdr:nvSpPr>
            <xdr:spPr bwMode="auto">
              <a:xfrm>
                <a:off x="604" y="219"/>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377" name="Check Box 161" hidden="1">
                <a:extLst>
                  <a:ext uri="{63B3BB69-23CF-44E3-9099-C40C66FF867C}">
                    <a14:compatExt spid="_x0000_s9377"/>
                  </a:ext>
                  <a:ext uri="{FF2B5EF4-FFF2-40B4-BE49-F238E27FC236}">
                    <a16:creationId xmlns:a16="http://schemas.microsoft.com/office/drawing/2014/main" id="{F67787DC-052D-5AB1-CE9A-4D09B2268CD2}"/>
                  </a:ext>
                </a:extLst>
              </xdr:cNvPr>
              <xdr:cNvSpPr/>
            </xdr:nvSpPr>
            <xdr:spPr bwMode="auto">
              <a:xfrm>
                <a:off x="506" y="187"/>
                <a:ext cx="34"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43</xdr:row>
          <xdr:rowOff>180975</xdr:rowOff>
        </xdr:from>
        <xdr:to>
          <xdr:col>10</xdr:col>
          <xdr:colOff>0</xdr:colOff>
          <xdr:row>45</xdr:row>
          <xdr:rowOff>0</xdr:rowOff>
        </xdr:to>
        <xdr:grpSp>
          <xdr:nvGrpSpPr>
            <xdr:cNvPr id="28980" name="Group 227">
              <a:extLst>
                <a:ext uri="{FF2B5EF4-FFF2-40B4-BE49-F238E27FC236}">
                  <a16:creationId xmlns:a16="http://schemas.microsoft.com/office/drawing/2014/main" id="{3A28C7C1-C716-CBB7-7CCF-958974A362BE}"/>
                </a:ext>
              </a:extLst>
            </xdr:cNvPr>
            <xdr:cNvGrpSpPr>
              <a:grpSpLocks/>
            </xdr:cNvGrpSpPr>
          </xdr:nvGrpSpPr>
          <xdr:grpSpPr bwMode="auto">
            <a:xfrm>
              <a:off x="2762250" y="8177742"/>
              <a:ext cx="3439583" cy="521758"/>
              <a:chOff x="288" y="891"/>
              <a:chExt cx="360" cy="55"/>
            </a:xfrm>
          </xdr:grpSpPr>
          <xdr:sp macro="" textlink="">
            <xdr:nvSpPr>
              <xdr:cNvPr id="9413" name="Check Box 197" hidden="1">
                <a:extLst>
                  <a:ext uri="{63B3BB69-23CF-44E3-9099-C40C66FF867C}">
                    <a14:compatExt spid="_x0000_s9413"/>
                  </a:ext>
                  <a:ext uri="{FF2B5EF4-FFF2-40B4-BE49-F238E27FC236}">
                    <a16:creationId xmlns:a16="http://schemas.microsoft.com/office/drawing/2014/main" id="{CE2368CB-F980-40EE-4664-883FF0E8CD4E}"/>
                  </a:ext>
                </a:extLst>
              </xdr:cNvPr>
              <xdr:cNvSpPr/>
            </xdr:nvSpPr>
            <xdr:spPr bwMode="auto">
              <a:xfrm>
                <a:off x="288" y="922"/>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9414" name="Check Box 198" hidden="1">
                <a:extLst>
                  <a:ext uri="{63B3BB69-23CF-44E3-9099-C40C66FF867C}">
                    <a14:compatExt spid="_x0000_s9414"/>
                  </a:ext>
                  <a:ext uri="{FF2B5EF4-FFF2-40B4-BE49-F238E27FC236}">
                    <a16:creationId xmlns:a16="http://schemas.microsoft.com/office/drawing/2014/main" id="{1EE93EF1-5DC4-466E-B2C0-9B3D1E01F423}"/>
                  </a:ext>
                </a:extLst>
              </xdr:cNvPr>
              <xdr:cNvSpPr/>
            </xdr:nvSpPr>
            <xdr:spPr bwMode="auto">
              <a:xfrm>
                <a:off x="288" y="907"/>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9415" name="Check Box 199" hidden="1">
                <a:extLst>
                  <a:ext uri="{63B3BB69-23CF-44E3-9099-C40C66FF867C}">
                    <a14:compatExt spid="_x0000_s9415"/>
                  </a:ext>
                  <a:ext uri="{FF2B5EF4-FFF2-40B4-BE49-F238E27FC236}">
                    <a16:creationId xmlns:a16="http://schemas.microsoft.com/office/drawing/2014/main" id="{2F43B5E0-8959-3A1A-3165-0207E10FBEE2}"/>
                  </a:ext>
                </a:extLst>
              </xdr:cNvPr>
              <xdr:cNvSpPr/>
            </xdr:nvSpPr>
            <xdr:spPr bwMode="auto">
              <a:xfrm>
                <a:off x="288" y="891"/>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9416" name="Check Box 200" hidden="1">
                <a:extLst>
                  <a:ext uri="{63B3BB69-23CF-44E3-9099-C40C66FF867C}">
                    <a14:compatExt spid="_x0000_s9416"/>
                  </a:ext>
                  <a:ext uri="{FF2B5EF4-FFF2-40B4-BE49-F238E27FC236}">
                    <a16:creationId xmlns:a16="http://schemas.microsoft.com/office/drawing/2014/main" id="{07E3DD2D-4FD2-AC3E-1E3C-8981D5154065}"/>
                  </a:ext>
                </a:extLst>
              </xdr:cNvPr>
              <xdr:cNvSpPr/>
            </xdr:nvSpPr>
            <xdr:spPr bwMode="auto">
              <a:xfrm>
                <a:off x="316" y="891"/>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417" name="Check Box 201" descr="H/C" hidden="1">
                <a:extLst>
                  <a:ext uri="{63B3BB69-23CF-44E3-9099-C40C66FF867C}">
                    <a14:compatExt spid="_x0000_s9417"/>
                  </a:ext>
                  <a:ext uri="{FF2B5EF4-FFF2-40B4-BE49-F238E27FC236}">
                    <a16:creationId xmlns:a16="http://schemas.microsoft.com/office/drawing/2014/main" id="{F9A7EDB8-4341-B57C-5C7F-0A2176CBD8CE}"/>
                  </a:ext>
                </a:extLst>
              </xdr:cNvPr>
              <xdr:cNvSpPr/>
            </xdr:nvSpPr>
            <xdr:spPr bwMode="auto">
              <a:xfrm>
                <a:off x="316" y="907"/>
                <a:ext cx="45"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418" name="Check Box 202" hidden="1">
                <a:extLst>
                  <a:ext uri="{63B3BB69-23CF-44E3-9099-C40C66FF867C}">
                    <a14:compatExt spid="_x0000_s9418"/>
                  </a:ext>
                  <a:ext uri="{FF2B5EF4-FFF2-40B4-BE49-F238E27FC236}">
                    <a16:creationId xmlns:a16="http://schemas.microsoft.com/office/drawing/2014/main" id="{7A186BAD-D21E-7EAE-6826-7E450A6BB670}"/>
                  </a:ext>
                </a:extLst>
              </xdr:cNvPr>
              <xdr:cNvSpPr/>
            </xdr:nvSpPr>
            <xdr:spPr bwMode="auto">
              <a:xfrm>
                <a:off x="316" y="923"/>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419" name="Check Box 203" hidden="1">
                <a:extLst>
                  <a:ext uri="{63B3BB69-23CF-44E3-9099-C40C66FF867C}">
                    <a14:compatExt spid="_x0000_s9419"/>
                  </a:ext>
                  <a:ext uri="{FF2B5EF4-FFF2-40B4-BE49-F238E27FC236}">
                    <a16:creationId xmlns:a16="http://schemas.microsoft.com/office/drawing/2014/main" id="{50819656-B438-756E-3263-D68671F7372A}"/>
                  </a:ext>
                </a:extLst>
              </xdr:cNvPr>
              <xdr:cNvSpPr/>
            </xdr:nvSpPr>
            <xdr:spPr bwMode="auto">
              <a:xfrm>
                <a:off x="361" y="922"/>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9420" name="Check Box 204" hidden="1">
                <a:extLst>
                  <a:ext uri="{63B3BB69-23CF-44E3-9099-C40C66FF867C}">
                    <a14:compatExt spid="_x0000_s9420"/>
                  </a:ext>
                  <a:ext uri="{FF2B5EF4-FFF2-40B4-BE49-F238E27FC236}">
                    <a16:creationId xmlns:a16="http://schemas.microsoft.com/office/drawing/2014/main" id="{8342620F-FB45-3B75-ED4F-DA3C78BD4487}"/>
                  </a:ext>
                </a:extLst>
              </xdr:cNvPr>
              <xdr:cNvSpPr/>
            </xdr:nvSpPr>
            <xdr:spPr bwMode="auto">
              <a:xfrm>
                <a:off x="361" y="907"/>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9421" name="Check Box 205" hidden="1">
                <a:extLst>
                  <a:ext uri="{63B3BB69-23CF-44E3-9099-C40C66FF867C}">
                    <a14:compatExt spid="_x0000_s9421"/>
                  </a:ext>
                  <a:ext uri="{FF2B5EF4-FFF2-40B4-BE49-F238E27FC236}">
                    <a16:creationId xmlns:a16="http://schemas.microsoft.com/office/drawing/2014/main" id="{1A3CC0A9-F81D-6FE3-84A3-74F358024CC4}"/>
                  </a:ext>
                </a:extLst>
              </xdr:cNvPr>
              <xdr:cNvSpPr/>
            </xdr:nvSpPr>
            <xdr:spPr bwMode="auto">
              <a:xfrm>
                <a:off x="361" y="891"/>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9422" name="Check Box 206" hidden="1">
                <a:extLst>
                  <a:ext uri="{63B3BB69-23CF-44E3-9099-C40C66FF867C}">
                    <a14:compatExt spid="_x0000_s9422"/>
                  </a:ext>
                  <a:ext uri="{FF2B5EF4-FFF2-40B4-BE49-F238E27FC236}">
                    <a16:creationId xmlns:a16="http://schemas.microsoft.com/office/drawing/2014/main" id="{BE43D35E-8004-759A-A68A-A4078D9E618F}"/>
                  </a:ext>
                </a:extLst>
              </xdr:cNvPr>
              <xdr:cNvSpPr/>
            </xdr:nvSpPr>
            <xdr:spPr bwMode="auto">
              <a:xfrm>
                <a:off x="388" y="891"/>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423" name="Check Box 207" descr="H/C" hidden="1">
                <a:extLst>
                  <a:ext uri="{63B3BB69-23CF-44E3-9099-C40C66FF867C}">
                    <a14:compatExt spid="_x0000_s9423"/>
                  </a:ext>
                  <a:ext uri="{FF2B5EF4-FFF2-40B4-BE49-F238E27FC236}">
                    <a16:creationId xmlns:a16="http://schemas.microsoft.com/office/drawing/2014/main" id="{AA301B5C-91D3-2933-0947-C17D96661C81}"/>
                  </a:ext>
                </a:extLst>
              </xdr:cNvPr>
              <xdr:cNvSpPr/>
            </xdr:nvSpPr>
            <xdr:spPr bwMode="auto">
              <a:xfrm>
                <a:off x="388" y="907"/>
                <a:ext cx="4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424" name="Check Box 208" hidden="1">
                <a:extLst>
                  <a:ext uri="{63B3BB69-23CF-44E3-9099-C40C66FF867C}">
                    <a14:compatExt spid="_x0000_s9424"/>
                  </a:ext>
                  <a:ext uri="{FF2B5EF4-FFF2-40B4-BE49-F238E27FC236}">
                    <a16:creationId xmlns:a16="http://schemas.microsoft.com/office/drawing/2014/main" id="{A877D26D-F7F9-FE2C-5EF5-BE355F0E6669}"/>
                  </a:ext>
                </a:extLst>
              </xdr:cNvPr>
              <xdr:cNvSpPr/>
            </xdr:nvSpPr>
            <xdr:spPr bwMode="auto">
              <a:xfrm>
                <a:off x="388" y="923"/>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425" name="Check Box 209" hidden="1">
                <a:extLst>
                  <a:ext uri="{63B3BB69-23CF-44E3-9099-C40C66FF867C}">
                    <a14:compatExt spid="_x0000_s9425"/>
                  </a:ext>
                  <a:ext uri="{FF2B5EF4-FFF2-40B4-BE49-F238E27FC236}">
                    <a16:creationId xmlns:a16="http://schemas.microsoft.com/office/drawing/2014/main" id="{89B148F9-C9BC-4732-8BF1-C53A8AC431D9}"/>
                  </a:ext>
                </a:extLst>
              </xdr:cNvPr>
              <xdr:cNvSpPr/>
            </xdr:nvSpPr>
            <xdr:spPr bwMode="auto">
              <a:xfrm>
                <a:off x="433" y="922"/>
                <a:ext cx="38"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9426" name="Check Box 210" hidden="1">
                <a:extLst>
                  <a:ext uri="{63B3BB69-23CF-44E3-9099-C40C66FF867C}">
                    <a14:compatExt spid="_x0000_s9426"/>
                  </a:ext>
                  <a:ext uri="{FF2B5EF4-FFF2-40B4-BE49-F238E27FC236}">
                    <a16:creationId xmlns:a16="http://schemas.microsoft.com/office/drawing/2014/main" id="{F9D94C31-A824-6865-6B42-0782250E4533}"/>
                  </a:ext>
                </a:extLst>
              </xdr:cNvPr>
              <xdr:cNvSpPr/>
            </xdr:nvSpPr>
            <xdr:spPr bwMode="auto">
              <a:xfrm>
                <a:off x="433" y="907"/>
                <a:ext cx="40"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9427" name="Check Box 211" hidden="1">
                <a:extLst>
                  <a:ext uri="{63B3BB69-23CF-44E3-9099-C40C66FF867C}">
                    <a14:compatExt spid="_x0000_s9427"/>
                  </a:ext>
                  <a:ext uri="{FF2B5EF4-FFF2-40B4-BE49-F238E27FC236}">
                    <a16:creationId xmlns:a16="http://schemas.microsoft.com/office/drawing/2014/main" id="{716D679A-BE5F-CF15-2266-4B3714500EAB}"/>
                  </a:ext>
                </a:extLst>
              </xdr:cNvPr>
              <xdr:cNvSpPr/>
            </xdr:nvSpPr>
            <xdr:spPr bwMode="auto">
              <a:xfrm>
                <a:off x="433" y="891"/>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9428" name="Check Box 212" hidden="1">
                <a:extLst>
                  <a:ext uri="{63B3BB69-23CF-44E3-9099-C40C66FF867C}">
                    <a14:compatExt spid="_x0000_s9428"/>
                  </a:ext>
                  <a:ext uri="{FF2B5EF4-FFF2-40B4-BE49-F238E27FC236}">
                    <a16:creationId xmlns:a16="http://schemas.microsoft.com/office/drawing/2014/main" id="{230E5A6D-02EC-376D-C52B-F92E8BA86FAC}"/>
                  </a:ext>
                </a:extLst>
              </xdr:cNvPr>
              <xdr:cNvSpPr/>
            </xdr:nvSpPr>
            <xdr:spPr bwMode="auto">
              <a:xfrm>
                <a:off x="460" y="891"/>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429" name="Check Box 213" descr="H/C" hidden="1">
                <a:extLst>
                  <a:ext uri="{63B3BB69-23CF-44E3-9099-C40C66FF867C}">
                    <a14:compatExt spid="_x0000_s9429"/>
                  </a:ext>
                  <a:ext uri="{FF2B5EF4-FFF2-40B4-BE49-F238E27FC236}">
                    <a16:creationId xmlns:a16="http://schemas.microsoft.com/office/drawing/2014/main" id="{815156EB-EBD8-916E-1225-758A9A33ACE2}"/>
                  </a:ext>
                </a:extLst>
              </xdr:cNvPr>
              <xdr:cNvSpPr/>
            </xdr:nvSpPr>
            <xdr:spPr bwMode="auto">
              <a:xfrm>
                <a:off x="460" y="907"/>
                <a:ext cx="45"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430" name="Check Box 214" hidden="1">
                <a:extLst>
                  <a:ext uri="{63B3BB69-23CF-44E3-9099-C40C66FF867C}">
                    <a14:compatExt spid="_x0000_s9430"/>
                  </a:ext>
                  <a:ext uri="{FF2B5EF4-FFF2-40B4-BE49-F238E27FC236}">
                    <a16:creationId xmlns:a16="http://schemas.microsoft.com/office/drawing/2014/main" id="{10B8CE98-F9B3-4A40-41B8-1DDBA8CFEB69}"/>
                  </a:ext>
                </a:extLst>
              </xdr:cNvPr>
              <xdr:cNvSpPr/>
            </xdr:nvSpPr>
            <xdr:spPr bwMode="auto">
              <a:xfrm>
                <a:off x="460" y="923"/>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431" name="Check Box 215" hidden="1">
                <a:extLst>
                  <a:ext uri="{63B3BB69-23CF-44E3-9099-C40C66FF867C}">
                    <a14:compatExt spid="_x0000_s9431"/>
                  </a:ext>
                  <a:ext uri="{FF2B5EF4-FFF2-40B4-BE49-F238E27FC236}">
                    <a16:creationId xmlns:a16="http://schemas.microsoft.com/office/drawing/2014/main" id="{B00C5476-5B3F-28F0-DC05-AC929ADEB07A}"/>
                  </a:ext>
                </a:extLst>
              </xdr:cNvPr>
              <xdr:cNvSpPr/>
            </xdr:nvSpPr>
            <xdr:spPr bwMode="auto">
              <a:xfrm>
                <a:off x="505" y="922"/>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9432" name="Check Box 216" hidden="1">
                <a:extLst>
                  <a:ext uri="{63B3BB69-23CF-44E3-9099-C40C66FF867C}">
                    <a14:compatExt spid="_x0000_s9432"/>
                  </a:ext>
                  <a:ext uri="{FF2B5EF4-FFF2-40B4-BE49-F238E27FC236}">
                    <a16:creationId xmlns:a16="http://schemas.microsoft.com/office/drawing/2014/main" id="{2BE458BF-6FDB-075E-9F72-6068157C24A8}"/>
                  </a:ext>
                </a:extLst>
              </xdr:cNvPr>
              <xdr:cNvSpPr/>
            </xdr:nvSpPr>
            <xdr:spPr bwMode="auto">
              <a:xfrm>
                <a:off x="505" y="907"/>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9433" name="Check Box 217" hidden="1">
                <a:extLst>
                  <a:ext uri="{63B3BB69-23CF-44E3-9099-C40C66FF867C}">
                    <a14:compatExt spid="_x0000_s9433"/>
                  </a:ext>
                  <a:ext uri="{FF2B5EF4-FFF2-40B4-BE49-F238E27FC236}">
                    <a16:creationId xmlns:a16="http://schemas.microsoft.com/office/drawing/2014/main" id="{C5C1B158-1F2A-93CD-FA54-9BA2336F7B30}"/>
                  </a:ext>
                </a:extLst>
              </xdr:cNvPr>
              <xdr:cNvSpPr/>
            </xdr:nvSpPr>
            <xdr:spPr bwMode="auto">
              <a:xfrm>
                <a:off x="532" y="891"/>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434" name="Check Box 218" descr="H/C" hidden="1">
                <a:extLst>
                  <a:ext uri="{63B3BB69-23CF-44E3-9099-C40C66FF867C}">
                    <a14:compatExt spid="_x0000_s9434"/>
                  </a:ext>
                  <a:ext uri="{FF2B5EF4-FFF2-40B4-BE49-F238E27FC236}">
                    <a16:creationId xmlns:a16="http://schemas.microsoft.com/office/drawing/2014/main" id="{1F776271-4F31-C6FC-3818-2DC5B66145EC}"/>
                  </a:ext>
                </a:extLst>
              </xdr:cNvPr>
              <xdr:cNvSpPr/>
            </xdr:nvSpPr>
            <xdr:spPr bwMode="auto">
              <a:xfrm>
                <a:off x="532" y="907"/>
                <a:ext cx="4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435" name="Check Box 219" hidden="1">
                <a:extLst>
                  <a:ext uri="{63B3BB69-23CF-44E3-9099-C40C66FF867C}">
                    <a14:compatExt spid="_x0000_s9435"/>
                  </a:ext>
                  <a:ext uri="{FF2B5EF4-FFF2-40B4-BE49-F238E27FC236}">
                    <a16:creationId xmlns:a16="http://schemas.microsoft.com/office/drawing/2014/main" id="{237704A5-1CA0-EAD6-836D-7570FC7753F7}"/>
                  </a:ext>
                </a:extLst>
              </xdr:cNvPr>
              <xdr:cNvSpPr/>
            </xdr:nvSpPr>
            <xdr:spPr bwMode="auto">
              <a:xfrm>
                <a:off x="532" y="923"/>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436" name="Check Box 220" hidden="1">
                <a:extLst>
                  <a:ext uri="{63B3BB69-23CF-44E3-9099-C40C66FF867C}">
                    <a14:compatExt spid="_x0000_s9436"/>
                  </a:ext>
                  <a:ext uri="{FF2B5EF4-FFF2-40B4-BE49-F238E27FC236}">
                    <a16:creationId xmlns:a16="http://schemas.microsoft.com/office/drawing/2014/main" id="{43B175F3-F491-E0E1-C853-FD7198F1DC7A}"/>
                  </a:ext>
                </a:extLst>
              </xdr:cNvPr>
              <xdr:cNvSpPr/>
            </xdr:nvSpPr>
            <xdr:spPr bwMode="auto">
              <a:xfrm>
                <a:off x="576" y="922"/>
                <a:ext cx="38"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9437" name="Check Box 221" hidden="1">
                <a:extLst>
                  <a:ext uri="{63B3BB69-23CF-44E3-9099-C40C66FF867C}">
                    <a14:compatExt spid="_x0000_s9437"/>
                  </a:ext>
                  <a:ext uri="{FF2B5EF4-FFF2-40B4-BE49-F238E27FC236}">
                    <a16:creationId xmlns:a16="http://schemas.microsoft.com/office/drawing/2014/main" id="{214F38E1-7178-E305-C99D-B5F340863B41}"/>
                  </a:ext>
                </a:extLst>
              </xdr:cNvPr>
              <xdr:cNvSpPr/>
            </xdr:nvSpPr>
            <xdr:spPr bwMode="auto">
              <a:xfrm>
                <a:off x="576" y="907"/>
                <a:ext cx="40"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9438" name="Check Box 222" hidden="1">
                <a:extLst>
                  <a:ext uri="{63B3BB69-23CF-44E3-9099-C40C66FF867C}">
                    <a14:compatExt spid="_x0000_s9438"/>
                  </a:ext>
                  <a:ext uri="{FF2B5EF4-FFF2-40B4-BE49-F238E27FC236}">
                    <a16:creationId xmlns:a16="http://schemas.microsoft.com/office/drawing/2014/main" id="{68A3EAB2-9843-F5C4-0B76-F9883B492FA9}"/>
                  </a:ext>
                </a:extLst>
              </xdr:cNvPr>
              <xdr:cNvSpPr/>
            </xdr:nvSpPr>
            <xdr:spPr bwMode="auto">
              <a:xfrm>
                <a:off x="576" y="891"/>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9439" name="Check Box 223" hidden="1">
                <a:extLst>
                  <a:ext uri="{63B3BB69-23CF-44E3-9099-C40C66FF867C}">
                    <a14:compatExt spid="_x0000_s9439"/>
                  </a:ext>
                  <a:ext uri="{FF2B5EF4-FFF2-40B4-BE49-F238E27FC236}">
                    <a16:creationId xmlns:a16="http://schemas.microsoft.com/office/drawing/2014/main" id="{26F9FDB3-6EF2-2C72-44CB-781C2F3FE7C0}"/>
                  </a:ext>
                </a:extLst>
              </xdr:cNvPr>
              <xdr:cNvSpPr/>
            </xdr:nvSpPr>
            <xdr:spPr bwMode="auto">
              <a:xfrm>
                <a:off x="604" y="891"/>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440" name="Check Box 224" descr="H/C" hidden="1">
                <a:extLst>
                  <a:ext uri="{63B3BB69-23CF-44E3-9099-C40C66FF867C}">
                    <a14:compatExt spid="_x0000_s9440"/>
                  </a:ext>
                  <a:ext uri="{FF2B5EF4-FFF2-40B4-BE49-F238E27FC236}">
                    <a16:creationId xmlns:a16="http://schemas.microsoft.com/office/drawing/2014/main" id="{51B267C4-19A4-B31D-6170-C2E34B1FE38D}"/>
                  </a:ext>
                </a:extLst>
              </xdr:cNvPr>
              <xdr:cNvSpPr/>
            </xdr:nvSpPr>
            <xdr:spPr bwMode="auto">
              <a:xfrm>
                <a:off x="604" y="907"/>
                <a:ext cx="4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441" name="Check Box 225" hidden="1">
                <a:extLst>
                  <a:ext uri="{63B3BB69-23CF-44E3-9099-C40C66FF867C}">
                    <a14:compatExt spid="_x0000_s9441"/>
                  </a:ext>
                  <a:ext uri="{FF2B5EF4-FFF2-40B4-BE49-F238E27FC236}">
                    <a16:creationId xmlns:a16="http://schemas.microsoft.com/office/drawing/2014/main" id="{6C3DF4C7-0F15-ECDF-04D6-B7B078B57F10}"/>
                  </a:ext>
                </a:extLst>
              </xdr:cNvPr>
              <xdr:cNvSpPr/>
            </xdr:nvSpPr>
            <xdr:spPr bwMode="auto">
              <a:xfrm>
                <a:off x="604" y="923"/>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9442" name="Check Box 226" hidden="1">
                <a:extLst>
                  <a:ext uri="{63B3BB69-23CF-44E3-9099-C40C66FF867C}">
                    <a14:compatExt spid="_x0000_s9442"/>
                  </a:ext>
                  <a:ext uri="{FF2B5EF4-FFF2-40B4-BE49-F238E27FC236}">
                    <a16:creationId xmlns:a16="http://schemas.microsoft.com/office/drawing/2014/main" id="{A784A474-1BE4-F260-22C7-B9017CFE680D}"/>
                  </a:ext>
                </a:extLst>
              </xdr:cNvPr>
              <xdr:cNvSpPr/>
            </xdr:nvSpPr>
            <xdr:spPr bwMode="auto">
              <a:xfrm>
                <a:off x="506" y="891"/>
                <a:ext cx="34"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0</xdr:row>
          <xdr:rowOff>76200</xdr:rowOff>
        </xdr:from>
        <xdr:to>
          <xdr:col>16</xdr:col>
          <xdr:colOff>381000</xdr:colOff>
          <xdr:row>4</xdr:row>
          <xdr:rowOff>38100</xdr:rowOff>
        </xdr:to>
        <xdr:sp macro="" textlink="">
          <xdr:nvSpPr>
            <xdr:cNvPr id="9446" name="Button 230" hidden="1">
              <a:extLst>
                <a:ext uri="{63B3BB69-23CF-44E3-9099-C40C66FF867C}">
                  <a14:compatExt spid="_x0000_s9446"/>
                </a:ext>
                <a:ext uri="{FF2B5EF4-FFF2-40B4-BE49-F238E27FC236}">
                  <a16:creationId xmlns:a16="http://schemas.microsoft.com/office/drawing/2014/main" id="{2212113F-45D4-B613-7F28-F69013F796E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US" sz="1600" b="0" i="0" u="none" strike="noStrike" baseline="0">
                  <a:solidFill>
                    <a:srgbClr val="000080"/>
                  </a:solidFill>
                  <a:latin typeface="Tahoma"/>
                  <a:ea typeface="Tahoma"/>
                  <a:cs typeface="Tahoma"/>
                </a:rPr>
                <a:t>Click Here to</a:t>
              </a:r>
            </a:p>
            <a:p>
              <a:pPr algn="ctr" rtl="0">
                <a:defRPr sz="1000"/>
              </a:pPr>
              <a:r>
                <a:rPr lang="en-US" sz="1600" b="0" i="0" u="none" strike="noStrike" baseline="0">
                  <a:solidFill>
                    <a:srgbClr val="000080"/>
                  </a:solidFill>
                  <a:latin typeface="Tahoma"/>
                  <a:ea typeface="Tahoma"/>
                  <a:cs typeface="Tahoma"/>
                </a:rPr>
                <a:t>Clear Form</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14</xdr:col>
      <xdr:colOff>428625</xdr:colOff>
      <xdr:row>28</xdr:row>
      <xdr:rowOff>0</xdr:rowOff>
    </xdr:from>
    <xdr:to>
      <xdr:col>14</xdr:col>
      <xdr:colOff>428625</xdr:colOff>
      <xdr:row>28</xdr:row>
      <xdr:rowOff>0</xdr:rowOff>
    </xdr:to>
    <xdr:sp macro="" textlink="">
      <xdr:nvSpPr>
        <xdr:cNvPr id="29835" name="Line 1">
          <a:extLst>
            <a:ext uri="{FF2B5EF4-FFF2-40B4-BE49-F238E27FC236}">
              <a16:creationId xmlns:a16="http://schemas.microsoft.com/office/drawing/2014/main" id="{4549A89B-FF00-8504-4EF2-818235628A4A}"/>
            </a:ext>
          </a:extLst>
        </xdr:cNvPr>
        <xdr:cNvSpPr>
          <a:spLocks noChangeShapeType="1"/>
        </xdr:cNvSpPr>
      </xdr:nvSpPr>
      <xdr:spPr bwMode="auto">
        <a:xfrm>
          <a:off x="9058275" y="5448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457200</xdr:colOff>
      <xdr:row>28</xdr:row>
      <xdr:rowOff>0</xdr:rowOff>
    </xdr:from>
    <xdr:to>
      <xdr:col>14</xdr:col>
      <xdr:colOff>457200</xdr:colOff>
      <xdr:row>28</xdr:row>
      <xdr:rowOff>0</xdr:rowOff>
    </xdr:to>
    <xdr:sp macro="" textlink="">
      <xdr:nvSpPr>
        <xdr:cNvPr id="29836" name="Line 2">
          <a:extLst>
            <a:ext uri="{FF2B5EF4-FFF2-40B4-BE49-F238E27FC236}">
              <a16:creationId xmlns:a16="http://schemas.microsoft.com/office/drawing/2014/main" id="{D8C8233F-10B3-A40D-09E9-EE53789EC3CE}"/>
            </a:ext>
          </a:extLst>
        </xdr:cNvPr>
        <xdr:cNvSpPr>
          <a:spLocks noChangeShapeType="1"/>
        </xdr:cNvSpPr>
      </xdr:nvSpPr>
      <xdr:spPr bwMode="auto">
        <a:xfrm>
          <a:off x="9086850" y="5448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342900</xdr:colOff>
      <xdr:row>28</xdr:row>
      <xdr:rowOff>0</xdr:rowOff>
    </xdr:from>
    <xdr:to>
      <xdr:col>14</xdr:col>
      <xdr:colOff>342900</xdr:colOff>
      <xdr:row>28</xdr:row>
      <xdr:rowOff>0</xdr:rowOff>
    </xdr:to>
    <xdr:sp macro="" textlink="">
      <xdr:nvSpPr>
        <xdr:cNvPr id="29837" name="Line 3">
          <a:extLst>
            <a:ext uri="{FF2B5EF4-FFF2-40B4-BE49-F238E27FC236}">
              <a16:creationId xmlns:a16="http://schemas.microsoft.com/office/drawing/2014/main" id="{7B3E9A34-3B88-4067-BF1D-7D8C68ED30A2}"/>
            </a:ext>
          </a:extLst>
        </xdr:cNvPr>
        <xdr:cNvSpPr>
          <a:spLocks noChangeShapeType="1"/>
        </xdr:cNvSpPr>
      </xdr:nvSpPr>
      <xdr:spPr bwMode="auto">
        <a:xfrm>
          <a:off x="8972550" y="5448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15</xdr:col>
      <xdr:colOff>57150</xdr:colOff>
      <xdr:row>28</xdr:row>
      <xdr:rowOff>0</xdr:rowOff>
    </xdr:from>
    <xdr:to>
      <xdr:col>15</xdr:col>
      <xdr:colOff>57150</xdr:colOff>
      <xdr:row>28</xdr:row>
      <xdr:rowOff>0</xdr:rowOff>
    </xdr:to>
    <xdr:sp macro="" textlink="">
      <xdr:nvSpPr>
        <xdr:cNvPr id="29838" name="Line 4">
          <a:extLst>
            <a:ext uri="{FF2B5EF4-FFF2-40B4-BE49-F238E27FC236}">
              <a16:creationId xmlns:a16="http://schemas.microsoft.com/office/drawing/2014/main" id="{573B29CF-27C5-2F3D-3FE2-B067DFC07D52}"/>
            </a:ext>
          </a:extLst>
        </xdr:cNvPr>
        <xdr:cNvSpPr>
          <a:spLocks noChangeShapeType="1"/>
        </xdr:cNvSpPr>
      </xdr:nvSpPr>
      <xdr:spPr bwMode="auto">
        <a:xfrm>
          <a:off x="9353550" y="5448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15</xdr:col>
      <xdr:colOff>381000</xdr:colOff>
      <xdr:row>28</xdr:row>
      <xdr:rowOff>0</xdr:rowOff>
    </xdr:from>
    <xdr:to>
      <xdr:col>15</xdr:col>
      <xdr:colOff>381000</xdr:colOff>
      <xdr:row>28</xdr:row>
      <xdr:rowOff>0</xdr:rowOff>
    </xdr:to>
    <xdr:sp macro="" textlink="">
      <xdr:nvSpPr>
        <xdr:cNvPr id="29839" name="Line 5">
          <a:extLst>
            <a:ext uri="{FF2B5EF4-FFF2-40B4-BE49-F238E27FC236}">
              <a16:creationId xmlns:a16="http://schemas.microsoft.com/office/drawing/2014/main" id="{A28DD2F9-A7C1-B912-F55E-6A94FC24BF6B}"/>
            </a:ext>
          </a:extLst>
        </xdr:cNvPr>
        <xdr:cNvSpPr>
          <a:spLocks noChangeShapeType="1"/>
        </xdr:cNvSpPr>
      </xdr:nvSpPr>
      <xdr:spPr bwMode="auto">
        <a:xfrm>
          <a:off x="9677400" y="5448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428625</xdr:colOff>
      <xdr:row>56</xdr:row>
      <xdr:rowOff>0</xdr:rowOff>
    </xdr:from>
    <xdr:to>
      <xdr:col>14</xdr:col>
      <xdr:colOff>428625</xdr:colOff>
      <xdr:row>56</xdr:row>
      <xdr:rowOff>0</xdr:rowOff>
    </xdr:to>
    <xdr:sp macro="" textlink="">
      <xdr:nvSpPr>
        <xdr:cNvPr id="29840" name="Line 6">
          <a:extLst>
            <a:ext uri="{FF2B5EF4-FFF2-40B4-BE49-F238E27FC236}">
              <a16:creationId xmlns:a16="http://schemas.microsoft.com/office/drawing/2014/main" id="{D559FC95-D346-46E7-8B12-1C5011FFD723}"/>
            </a:ext>
          </a:extLst>
        </xdr:cNvPr>
        <xdr:cNvSpPr>
          <a:spLocks noChangeShapeType="1"/>
        </xdr:cNvSpPr>
      </xdr:nvSpPr>
      <xdr:spPr bwMode="auto">
        <a:xfrm>
          <a:off x="9058275" y="108680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457200</xdr:colOff>
      <xdr:row>56</xdr:row>
      <xdr:rowOff>0</xdr:rowOff>
    </xdr:from>
    <xdr:to>
      <xdr:col>14</xdr:col>
      <xdr:colOff>457200</xdr:colOff>
      <xdr:row>56</xdr:row>
      <xdr:rowOff>0</xdr:rowOff>
    </xdr:to>
    <xdr:sp macro="" textlink="">
      <xdr:nvSpPr>
        <xdr:cNvPr id="29841" name="Line 7">
          <a:extLst>
            <a:ext uri="{FF2B5EF4-FFF2-40B4-BE49-F238E27FC236}">
              <a16:creationId xmlns:a16="http://schemas.microsoft.com/office/drawing/2014/main" id="{1297A11B-9400-E2EF-D4DD-6C7DAB9F3E95}"/>
            </a:ext>
          </a:extLst>
        </xdr:cNvPr>
        <xdr:cNvSpPr>
          <a:spLocks noChangeShapeType="1"/>
        </xdr:cNvSpPr>
      </xdr:nvSpPr>
      <xdr:spPr bwMode="auto">
        <a:xfrm>
          <a:off x="9086850" y="108680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342900</xdr:colOff>
      <xdr:row>56</xdr:row>
      <xdr:rowOff>0</xdr:rowOff>
    </xdr:from>
    <xdr:to>
      <xdr:col>14</xdr:col>
      <xdr:colOff>342900</xdr:colOff>
      <xdr:row>56</xdr:row>
      <xdr:rowOff>0</xdr:rowOff>
    </xdr:to>
    <xdr:sp macro="" textlink="">
      <xdr:nvSpPr>
        <xdr:cNvPr id="29842" name="Line 8">
          <a:extLst>
            <a:ext uri="{FF2B5EF4-FFF2-40B4-BE49-F238E27FC236}">
              <a16:creationId xmlns:a16="http://schemas.microsoft.com/office/drawing/2014/main" id="{33773681-EE5F-B222-0E55-DC2100618364}"/>
            </a:ext>
          </a:extLst>
        </xdr:cNvPr>
        <xdr:cNvSpPr>
          <a:spLocks noChangeShapeType="1"/>
        </xdr:cNvSpPr>
      </xdr:nvSpPr>
      <xdr:spPr bwMode="auto">
        <a:xfrm>
          <a:off x="8972550" y="108680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15</xdr:col>
      <xdr:colOff>57150</xdr:colOff>
      <xdr:row>56</xdr:row>
      <xdr:rowOff>0</xdr:rowOff>
    </xdr:from>
    <xdr:to>
      <xdr:col>15</xdr:col>
      <xdr:colOff>57150</xdr:colOff>
      <xdr:row>56</xdr:row>
      <xdr:rowOff>0</xdr:rowOff>
    </xdr:to>
    <xdr:sp macro="" textlink="">
      <xdr:nvSpPr>
        <xdr:cNvPr id="29843" name="Line 9">
          <a:extLst>
            <a:ext uri="{FF2B5EF4-FFF2-40B4-BE49-F238E27FC236}">
              <a16:creationId xmlns:a16="http://schemas.microsoft.com/office/drawing/2014/main" id="{80F4DFAB-C43C-9088-07E7-4D34B377ED20}"/>
            </a:ext>
          </a:extLst>
        </xdr:cNvPr>
        <xdr:cNvSpPr>
          <a:spLocks noChangeShapeType="1"/>
        </xdr:cNvSpPr>
      </xdr:nvSpPr>
      <xdr:spPr bwMode="auto">
        <a:xfrm>
          <a:off x="9353550" y="108680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15</xdr:col>
      <xdr:colOff>381000</xdr:colOff>
      <xdr:row>56</xdr:row>
      <xdr:rowOff>0</xdr:rowOff>
    </xdr:from>
    <xdr:to>
      <xdr:col>15</xdr:col>
      <xdr:colOff>381000</xdr:colOff>
      <xdr:row>56</xdr:row>
      <xdr:rowOff>0</xdr:rowOff>
    </xdr:to>
    <xdr:sp macro="" textlink="">
      <xdr:nvSpPr>
        <xdr:cNvPr id="29844" name="Line 10">
          <a:extLst>
            <a:ext uri="{FF2B5EF4-FFF2-40B4-BE49-F238E27FC236}">
              <a16:creationId xmlns:a16="http://schemas.microsoft.com/office/drawing/2014/main" id="{04CA4FF6-0671-ECDC-4213-6308A656C1A7}"/>
            </a:ext>
          </a:extLst>
        </xdr:cNvPr>
        <xdr:cNvSpPr>
          <a:spLocks noChangeShapeType="1"/>
        </xdr:cNvSpPr>
      </xdr:nvSpPr>
      <xdr:spPr bwMode="auto">
        <a:xfrm>
          <a:off x="9677400" y="108680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mc:AlternateContent xmlns:mc="http://schemas.openxmlformats.org/markup-compatibility/2006">
    <mc:Choice xmlns:a14="http://schemas.microsoft.com/office/drawing/2010/main" Requires="a14">
      <xdr:twoCellAnchor>
        <xdr:from>
          <xdr:col>9</xdr:col>
          <xdr:colOff>0</xdr:colOff>
          <xdr:row>28</xdr:row>
          <xdr:rowOff>0</xdr:rowOff>
        </xdr:from>
        <xdr:to>
          <xdr:col>10</xdr:col>
          <xdr:colOff>695325</xdr:colOff>
          <xdr:row>30</xdr:row>
          <xdr:rowOff>9525</xdr:rowOff>
        </xdr:to>
        <xdr:grpSp>
          <xdr:nvGrpSpPr>
            <xdr:cNvPr id="29845" name="Group 102">
              <a:extLst>
                <a:ext uri="{FF2B5EF4-FFF2-40B4-BE49-F238E27FC236}">
                  <a16:creationId xmlns:a16="http://schemas.microsoft.com/office/drawing/2014/main" id="{36CD8DDD-1E27-F33F-2F6E-5ABB648C3D1E}"/>
                </a:ext>
              </a:extLst>
            </xdr:cNvPr>
            <xdr:cNvGrpSpPr>
              <a:grpSpLocks/>
            </xdr:cNvGrpSpPr>
          </xdr:nvGrpSpPr>
          <xdr:grpSpPr bwMode="auto">
            <a:xfrm>
              <a:off x="5524500" y="5461000"/>
              <a:ext cx="1372658" cy="390525"/>
              <a:chOff x="577" y="572"/>
              <a:chExt cx="144" cy="41"/>
            </a:xfrm>
          </xdr:grpSpPr>
          <xdr:sp macro="" textlink="">
            <xdr:nvSpPr>
              <xdr:cNvPr id="13324" name="Airfare" hidden="1">
                <a:extLst>
                  <a:ext uri="{63B3BB69-23CF-44E3-9099-C40C66FF867C}">
                    <a14:compatExt spid="_x0000_s13324"/>
                  </a:ext>
                  <a:ext uri="{FF2B5EF4-FFF2-40B4-BE49-F238E27FC236}">
                    <a16:creationId xmlns:a16="http://schemas.microsoft.com/office/drawing/2014/main" id="{0D354971-6CD0-28E9-8A2F-12B883FA2488}"/>
                  </a:ext>
                </a:extLst>
              </xdr:cNvPr>
              <xdr:cNvSpPr/>
            </xdr:nvSpPr>
            <xdr:spPr bwMode="auto">
              <a:xfrm>
                <a:off x="577" y="572"/>
                <a:ext cx="144" cy="41"/>
              </a:xfrm>
              <a:prstGeom prst="rect">
                <a:avLst/>
              </a:prstGeom>
              <a:noFill/>
              <a:ln>
                <a:noFill/>
              </a:ln>
              <a:effectLst/>
              <a:extLst>
                <a:ext uri="{909E8E84-426E-40DD-AFC4-6F175D3DCCD1}">
                  <a14:hiddenFill>
                    <a:noFill/>
                  </a14:hiddenFill>
                </a:ex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sp>
          <xdr:sp macro="" textlink="">
            <xdr:nvSpPr>
              <xdr:cNvPr id="13325" name="Option Button 13" hidden="1">
                <a:extLst>
                  <a:ext uri="{63B3BB69-23CF-44E3-9099-C40C66FF867C}">
                    <a14:compatExt spid="_x0000_s13325"/>
                  </a:ext>
                  <a:ext uri="{FF2B5EF4-FFF2-40B4-BE49-F238E27FC236}">
                    <a16:creationId xmlns:a16="http://schemas.microsoft.com/office/drawing/2014/main" id="{1B4F3BCD-2F18-1C62-F04B-A6B939BC319C}"/>
                  </a:ext>
                </a:extLst>
              </xdr:cNvPr>
              <xdr:cNvSpPr/>
            </xdr:nvSpPr>
            <xdr:spPr bwMode="auto">
              <a:xfrm>
                <a:off x="578" y="574"/>
                <a:ext cx="62" cy="34"/>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3326" name="Option Button 14" hidden="1">
                <a:extLst>
                  <a:ext uri="{63B3BB69-23CF-44E3-9099-C40C66FF867C}">
                    <a14:compatExt spid="_x0000_s13326"/>
                  </a:ext>
                  <a:ext uri="{FF2B5EF4-FFF2-40B4-BE49-F238E27FC236}">
                    <a16:creationId xmlns:a16="http://schemas.microsoft.com/office/drawing/2014/main" id="{35E50907-7EA9-E1FE-5EEB-9ABD25E07363}"/>
                  </a:ext>
                </a:extLst>
              </xdr:cNvPr>
              <xdr:cNvSpPr/>
            </xdr:nvSpPr>
            <xdr:spPr bwMode="auto">
              <a:xfrm>
                <a:off x="648" y="574"/>
                <a:ext cx="62" cy="34"/>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xdr:row>
          <xdr:rowOff>0</xdr:rowOff>
        </xdr:from>
        <xdr:to>
          <xdr:col>7</xdr:col>
          <xdr:colOff>666750</xdr:colOff>
          <xdr:row>30</xdr:row>
          <xdr:rowOff>0</xdr:rowOff>
        </xdr:to>
        <xdr:grpSp>
          <xdr:nvGrpSpPr>
            <xdr:cNvPr id="29846" name="Group 103">
              <a:extLst>
                <a:ext uri="{FF2B5EF4-FFF2-40B4-BE49-F238E27FC236}">
                  <a16:creationId xmlns:a16="http://schemas.microsoft.com/office/drawing/2014/main" id="{8557D66E-563F-829D-8E8F-2D50C984FAD1}"/>
                </a:ext>
              </a:extLst>
            </xdr:cNvPr>
            <xdr:cNvGrpSpPr>
              <a:grpSpLocks/>
            </xdr:cNvGrpSpPr>
          </xdr:nvGrpSpPr>
          <xdr:grpSpPr bwMode="auto">
            <a:xfrm>
              <a:off x="3460750" y="5461000"/>
              <a:ext cx="1375833" cy="381000"/>
              <a:chOff x="361" y="572"/>
              <a:chExt cx="144" cy="40"/>
            </a:xfrm>
          </xdr:grpSpPr>
          <xdr:sp macro="" textlink="">
            <xdr:nvSpPr>
              <xdr:cNvPr id="13328" name="ConfFees" hidden="1">
                <a:extLst>
                  <a:ext uri="{63B3BB69-23CF-44E3-9099-C40C66FF867C}">
                    <a14:compatExt spid="_x0000_s13328"/>
                  </a:ext>
                  <a:ext uri="{FF2B5EF4-FFF2-40B4-BE49-F238E27FC236}">
                    <a16:creationId xmlns:a16="http://schemas.microsoft.com/office/drawing/2014/main" id="{8BEA3CB4-9B12-7626-D964-55476957E3DE}"/>
                  </a:ext>
                </a:extLst>
              </xdr:cNvPr>
              <xdr:cNvSpPr/>
            </xdr:nvSpPr>
            <xdr:spPr bwMode="auto">
              <a:xfrm>
                <a:off x="361" y="572"/>
                <a:ext cx="144" cy="40"/>
              </a:xfrm>
              <a:prstGeom prst="rect">
                <a:avLst/>
              </a:prstGeom>
              <a:noFill/>
              <a:ln>
                <a:noFill/>
              </a:ln>
              <a:effectLst/>
              <a:extLst>
                <a:ext uri="{909E8E84-426E-40DD-AFC4-6F175D3DCCD1}">
                  <a14:hiddenFill>
                    <a:noFill/>
                  </a14:hiddenFill>
                </a:ex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sp>
          <xdr:sp macro="" textlink="">
            <xdr:nvSpPr>
              <xdr:cNvPr id="13329" name="Option Button 17" hidden="1">
                <a:extLst>
                  <a:ext uri="{63B3BB69-23CF-44E3-9099-C40C66FF867C}">
                    <a14:compatExt spid="_x0000_s13329"/>
                  </a:ext>
                  <a:ext uri="{FF2B5EF4-FFF2-40B4-BE49-F238E27FC236}">
                    <a16:creationId xmlns:a16="http://schemas.microsoft.com/office/drawing/2014/main" id="{A2F31644-8BD1-4A29-E9A5-D2FAB13A334D}"/>
                  </a:ext>
                </a:extLst>
              </xdr:cNvPr>
              <xdr:cNvSpPr/>
            </xdr:nvSpPr>
            <xdr:spPr bwMode="auto">
              <a:xfrm>
                <a:off x="366" y="579"/>
                <a:ext cx="44"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3330" name="Option Button 18" hidden="1">
                <a:extLst>
                  <a:ext uri="{63B3BB69-23CF-44E3-9099-C40C66FF867C}">
                    <a14:compatExt spid="_x0000_s13330"/>
                  </a:ext>
                  <a:ext uri="{FF2B5EF4-FFF2-40B4-BE49-F238E27FC236}">
                    <a16:creationId xmlns:a16="http://schemas.microsoft.com/office/drawing/2014/main" id="{108EC633-0178-A366-B8A9-9A2CE34C9664}"/>
                  </a:ext>
                </a:extLst>
              </xdr:cNvPr>
              <xdr:cNvSpPr/>
            </xdr:nvSpPr>
            <xdr:spPr bwMode="auto">
              <a:xfrm>
                <a:off x="419" y="579"/>
                <a:ext cx="53"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61</xdr:row>
          <xdr:rowOff>0</xdr:rowOff>
        </xdr:from>
        <xdr:to>
          <xdr:col>10</xdr:col>
          <xdr:colOff>695325</xdr:colOff>
          <xdr:row>63</xdr:row>
          <xdr:rowOff>9525</xdr:rowOff>
        </xdr:to>
        <xdr:grpSp>
          <xdr:nvGrpSpPr>
            <xdr:cNvPr id="29847" name="Group 101">
              <a:extLst>
                <a:ext uri="{FF2B5EF4-FFF2-40B4-BE49-F238E27FC236}">
                  <a16:creationId xmlns:a16="http://schemas.microsoft.com/office/drawing/2014/main" id="{442BB8B8-66E6-D8DA-84EC-B15BBB791AC0}"/>
                </a:ext>
              </a:extLst>
            </xdr:cNvPr>
            <xdr:cNvGrpSpPr>
              <a:grpSpLocks/>
            </xdr:cNvGrpSpPr>
          </xdr:nvGrpSpPr>
          <xdr:grpSpPr bwMode="auto">
            <a:xfrm>
              <a:off x="5524500" y="11842750"/>
              <a:ext cx="1372658" cy="390525"/>
              <a:chOff x="577" y="1241"/>
              <a:chExt cx="144" cy="41"/>
            </a:xfrm>
          </xdr:grpSpPr>
          <xdr:sp macro="" textlink="">
            <xdr:nvSpPr>
              <xdr:cNvPr id="13332" name="Airfare" hidden="1">
                <a:extLst>
                  <a:ext uri="{63B3BB69-23CF-44E3-9099-C40C66FF867C}">
                    <a14:compatExt spid="_x0000_s13332"/>
                  </a:ext>
                  <a:ext uri="{FF2B5EF4-FFF2-40B4-BE49-F238E27FC236}">
                    <a16:creationId xmlns:a16="http://schemas.microsoft.com/office/drawing/2014/main" id="{8481AF07-7F3B-6369-3D6B-1F96F1BED709}"/>
                  </a:ext>
                </a:extLst>
              </xdr:cNvPr>
              <xdr:cNvSpPr/>
            </xdr:nvSpPr>
            <xdr:spPr bwMode="auto">
              <a:xfrm>
                <a:off x="577" y="1241"/>
                <a:ext cx="144" cy="41"/>
              </a:xfrm>
              <a:prstGeom prst="rect">
                <a:avLst/>
              </a:prstGeom>
              <a:noFill/>
              <a:ln>
                <a:noFill/>
              </a:ln>
              <a:effectLst/>
              <a:extLst>
                <a:ext uri="{909E8E84-426E-40DD-AFC4-6F175D3DCCD1}">
                  <a14:hiddenFill>
                    <a:noFill/>
                  </a14:hiddenFill>
                </a:ex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sp>
          <xdr:sp macro="" textlink="">
            <xdr:nvSpPr>
              <xdr:cNvPr id="13333" name="Option Button 21" hidden="1">
                <a:extLst>
                  <a:ext uri="{63B3BB69-23CF-44E3-9099-C40C66FF867C}">
                    <a14:compatExt spid="_x0000_s13333"/>
                  </a:ext>
                  <a:ext uri="{FF2B5EF4-FFF2-40B4-BE49-F238E27FC236}">
                    <a16:creationId xmlns:a16="http://schemas.microsoft.com/office/drawing/2014/main" id="{820C901F-109C-E7D2-933E-79D9938C9A21}"/>
                  </a:ext>
                </a:extLst>
              </xdr:cNvPr>
              <xdr:cNvSpPr/>
            </xdr:nvSpPr>
            <xdr:spPr bwMode="auto">
              <a:xfrm>
                <a:off x="578" y="1243"/>
                <a:ext cx="62" cy="34"/>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3334" name="Option Button 22" hidden="1">
                <a:extLst>
                  <a:ext uri="{63B3BB69-23CF-44E3-9099-C40C66FF867C}">
                    <a14:compatExt spid="_x0000_s13334"/>
                  </a:ext>
                  <a:ext uri="{FF2B5EF4-FFF2-40B4-BE49-F238E27FC236}">
                    <a16:creationId xmlns:a16="http://schemas.microsoft.com/office/drawing/2014/main" id="{1B1745C3-AEAF-7046-E8ED-3CDEE5021DBF}"/>
                  </a:ext>
                </a:extLst>
              </xdr:cNvPr>
              <xdr:cNvSpPr/>
            </xdr:nvSpPr>
            <xdr:spPr bwMode="auto">
              <a:xfrm>
                <a:off x="648" y="1243"/>
                <a:ext cx="62" cy="34"/>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61</xdr:row>
          <xdr:rowOff>0</xdr:rowOff>
        </xdr:from>
        <xdr:to>
          <xdr:col>7</xdr:col>
          <xdr:colOff>666750</xdr:colOff>
          <xdr:row>63</xdr:row>
          <xdr:rowOff>0</xdr:rowOff>
        </xdr:to>
        <xdr:grpSp>
          <xdr:nvGrpSpPr>
            <xdr:cNvPr id="29848" name="Group 100">
              <a:extLst>
                <a:ext uri="{FF2B5EF4-FFF2-40B4-BE49-F238E27FC236}">
                  <a16:creationId xmlns:a16="http://schemas.microsoft.com/office/drawing/2014/main" id="{B2E78893-A87E-A967-7CB6-98B9BBE2F11C}"/>
                </a:ext>
              </a:extLst>
            </xdr:cNvPr>
            <xdr:cNvGrpSpPr>
              <a:grpSpLocks/>
            </xdr:cNvGrpSpPr>
          </xdr:nvGrpSpPr>
          <xdr:grpSpPr bwMode="auto">
            <a:xfrm>
              <a:off x="3460750" y="11842750"/>
              <a:ext cx="1375833" cy="381000"/>
              <a:chOff x="361" y="1241"/>
              <a:chExt cx="144" cy="40"/>
            </a:xfrm>
          </xdr:grpSpPr>
          <xdr:sp macro="" textlink="">
            <xdr:nvSpPr>
              <xdr:cNvPr id="13336" name="ConfFees" hidden="1">
                <a:extLst>
                  <a:ext uri="{63B3BB69-23CF-44E3-9099-C40C66FF867C}">
                    <a14:compatExt spid="_x0000_s13336"/>
                  </a:ext>
                  <a:ext uri="{FF2B5EF4-FFF2-40B4-BE49-F238E27FC236}">
                    <a16:creationId xmlns:a16="http://schemas.microsoft.com/office/drawing/2014/main" id="{E8A6F80F-69EE-6608-F8FD-B0DC78DF862E}"/>
                  </a:ext>
                </a:extLst>
              </xdr:cNvPr>
              <xdr:cNvSpPr/>
            </xdr:nvSpPr>
            <xdr:spPr bwMode="auto">
              <a:xfrm>
                <a:off x="361" y="1241"/>
                <a:ext cx="144" cy="40"/>
              </a:xfrm>
              <a:prstGeom prst="rect">
                <a:avLst/>
              </a:prstGeom>
              <a:noFill/>
              <a:ln>
                <a:noFill/>
              </a:ln>
              <a:effectLst/>
              <a:extLst>
                <a:ext uri="{909E8E84-426E-40DD-AFC4-6F175D3DCCD1}">
                  <a14:hiddenFill>
                    <a:noFill/>
                  </a14:hiddenFill>
                </a:ex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sp>
          <xdr:sp macro="" textlink="">
            <xdr:nvSpPr>
              <xdr:cNvPr id="13337" name="Option Button 25" hidden="1">
                <a:extLst>
                  <a:ext uri="{63B3BB69-23CF-44E3-9099-C40C66FF867C}">
                    <a14:compatExt spid="_x0000_s13337"/>
                  </a:ext>
                  <a:ext uri="{FF2B5EF4-FFF2-40B4-BE49-F238E27FC236}">
                    <a16:creationId xmlns:a16="http://schemas.microsoft.com/office/drawing/2014/main" id="{D5B15214-2856-D523-E782-5098480FC102}"/>
                  </a:ext>
                </a:extLst>
              </xdr:cNvPr>
              <xdr:cNvSpPr/>
            </xdr:nvSpPr>
            <xdr:spPr bwMode="auto">
              <a:xfrm>
                <a:off x="366" y="1248"/>
                <a:ext cx="44"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3338" name="Option Button 26" hidden="1">
                <a:extLst>
                  <a:ext uri="{63B3BB69-23CF-44E3-9099-C40C66FF867C}">
                    <a14:compatExt spid="_x0000_s13338"/>
                  </a:ext>
                  <a:ext uri="{FF2B5EF4-FFF2-40B4-BE49-F238E27FC236}">
                    <a16:creationId xmlns:a16="http://schemas.microsoft.com/office/drawing/2014/main" id="{4559D0C3-94F2-48E5-0D4E-215DEEC21F94}"/>
                  </a:ext>
                </a:extLst>
              </xdr:cNvPr>
              <xdr:cNvSpPr/>
            </xdr:nvSpPr>
            <xdr:spPr bwMode="auto">
              <a:xfrm>
                <a:off x="419" y="1248"/>
                <a:ext cx="53"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10</xdr:row>
          <xdr:rowOff>76200</xdr:rowOff>
        </xdr:from>
        <xdr:to>
          <xdr:col>10</xdr:col>
          <xdr:colOff>0</xdr:colOff>
          <xdr:row>11</xdr:row>
          <xdr:rowOff>495300</xdr:rowOff>
        </xdr:to>
        <xdr:grpSp>
          <xdr:nvGrpSpPr>
            <xdr:cNvPr id="29849" name="Group 89">
              <a:extLst>
                <a:ext uri="{FF2B5EF4-FFF2-40B4-BE49-F238E27FC236}">
                  <a16:creationId xmlns:a16="http://schemas.microsoft.com/office/drawing/2014/main" id="{EED77B82-E14C-0D7B-F4B2-ABCA973A9F19}"/>
                </a:ext>
              </a:extLst>
            </xdr:cNvPr>
            <xdr:cNvGrpSpPr>
              <a:grpSpLocks/>
            </xdr:cNvGrpSpPr>
          </xdr:nvGrpSpPr>
          <xdr:grpSpPr bwMode="auto">
            <a:xfrm>
              <a:off x="2762250" y="1790700"/>
              <a:ext cx="3439583" cy="524933"/>
              <a:chOff x="288" y="187"/>
              <a:chExt cx="360" cy="55"/>
            </a:xfrm>
          </xdr:grpSpPr>
          <xdr:sp macro="" textlink="">
            <xdr:nvSpPr>
              <xdr:cNvPr id="13340" name="Check Box 28" hidden="1">
                <a:extLst>
                  <a:ext uri="{63B3BB69-23CF-44E3-9099-C40C66FF867C}">
                    <a14:compatExt spid="_x0000_s13340"/>
                  </a:ext>
                  <a:ext uri="{FF2B5EF4-FFF2-40B4-BE49-F238E27FC236}">
                    <a16:creationId xmlns:a16="http://schemas.microsoft.com/office/drawing/2014/main" id="{31F3210F-6CC1-A2A5-826D-59B39D92BBAC}"/>
                  </a:ext>
                </a:extLst>
              </xdr:cNvPr>
              <xdr:cNvSpPr/>
            </xdr:nvSpPr>
            <xdr:spPr bwMode="auto">
              <a:xfrm>
                <a:off x="288" y="218"/>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3341" name="Check Box 29" hidden="1">
                <a:extLst>
                  <a:ext uri="{63B3BB69-23CF-44E3-9099-C40C66FF867C}">
                    <a14:compatExt spid="_x0000_s13341"/>
                  </a:ext>
                  <a:ext uri="{FF2B5EF4-FFF2-40B4-BE49-F238E27FC236}">
                    <a16:creationId xmlns:a16="http://schemas.microsoft.com/office/drawing/2014/main" id="{5C01B65B-A99B-0740-A623-5C5B6BA07D0A}"/>
                  </a:ext>
                </a:extLst>
              </xdr:cNvPr>
              <xdr:cNvSpPr/>
            </xdr:nvSpPr>
            <xdr:spPr bwMode="auto">
              <a:xfrm>
                <a:off x="288" y="203"/>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3342" name="Check Box 30" hidden="1">
                <a:extLst>
                  <a:ext uri="{63B3BB69-23CF-44E3-9099-C40C66FF867C}">
                    <a14:compatExt spid="_x0000_s13342"/>
                  </a:ext>
                  <a:ext uri="{FF2B5EF4-FFF2-40B4-BE49-F238E27FC236}">
                    <a16:creationId xmlns:a16="http://schemas.microsoft.com/office/drawing/2014/main" id="{506D9E73-AA76-95D2-EE9A-39ED87EDFF14}"/>
                  </a:ext>
                </a:extLst>
              </xdr:cNvPr>
              <xdr:cNvSpPr/>
            </xdr:nvSpPr>
            <xdr:spPr bwMode="auto">
              <a:xfrm>
                <a:off x="288" y="18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3343" name="Check Box 31" hidden="1">
                <a:extLst>
                  <a:ext uri="{63B3BB69-23CF-44E3-9099-C40C66FF867C}">
                    <a14:compatExt spid="_x0000_s13343"/>
                  </a:ext>
                  <a:ext uri="{FF2B5EF4-FFF2-40B4-BE49-F238E27FC236}">
                    <a16:creationId xmlns:a16="http://schemas.microsoft.com/office/drawing/2014/main" id="{B8D96893-181E-5EDB-6C6C-69DAF4B3F223}"/>
                  </a:ext>
                </a:extLst>
              </xdr:cNvPr>
              <xdr:cNvSpPr/>
            </xdr:nvSpPr>
            <xdr:spPr bwMode="auto">
              <a:xfrm>
                <a:off x="316" y="18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44" name="Check Box 32" descr="H/C" hidden="1">
                <a:extLst>
                  <a:ext uri="{63B3BB69-23CF-44E3-9099-C40C66FF867C}">
                    <a14:compatExt spid="_x0000_s13344"/>
                  </a:ext>
                  <a:ext uri="{FF2B5EF4-FFF2-40B4-BE49-F238E27FC236}">
                    <a16:creationId xmlns:a16="http://schemas.microsoft.com/office/drawing/2014/main" id="{C013D1C5-5BEA-B854-9706-1F1C2EB16D41}"/>
                  </a:ext>
                </a:extLst>
              </xdr:cNvPr>
              <xdr:cNvSpPr/>
            </xdr:nvSpPr>
            <xdr:spPr bwMode="auto">
              <a:xfrm>
                <a:off x="316" y="203"/>
                <a:ext cx="45"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45" name="Check Box 33" hidden="1">
                <a:extLst>
                  <a:ext uri="{63B3BB69-23CF-44E3-9099-C40C66FF867C}">
                    <a14:compatExt spid="_x0000_s13345"/>
                  </a:ext>
                  <a:ext uri="{FF2B5EF4-FFF2-40B4-BE49-F238E27FC236}">
                    <a16:creationId xmlns:a16="http://schemas.microsoft.com/office/drawing/2014/main" id="{E6CD4FB8-A70E-8C3E-B9DA-2270888322E3}"/>
                  </a:ext>
                </a:extLst>
              </xdr:cNvPr>
              <xdr:cNvSpPr/>
            </xdr:nvSpPr>
            <xdr:spPr bwMode="auto">
              <a:xfrm>
                <a:off x="316" y="219"/>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46" name="Check Box 34" hidden="1">
                <a:extLst>
                  <a:ext uri="{63B3BB69-23CF-44E3-9099-C40C66FF867C}">
                    <a14:compatExt spid="_x0000_s13346"/>
                  </a:ext>
                  <a:ext uri="{FF2B5EF4-FFF2-40B4-BE49-F238E27FC236}">
                    <a16:creationId xmlns:a16="http://schemas.microsoft.com/office/drawing/2014/main" id="{91B1A257-D984-8170-0851-77C0A89D50EF}"/>
                  </a:ext>
                </a:extLst>
              </xdr:cNvPr>
              <xdr:cNvSpPr/>
            </xdr:nvSpPr>
            <xdr:spPr bwMode="auto">
              <a:xfrm>
                <a:off x="361" y="218"/>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3347" name="Check Box 35" hidden="1">
                <a:extLst>
                  <a:ext uri="{63B3BB69-23CF-44E3-9099-C40C66FF867C}">
                    <a14:compatExt spid="_x0000_s13347"/>
                  </a:ext>
                  <a:ext uri="{FF2B5EF4-FFF2-40B4-BE49-F238E27FC236}">
                    <a16:creationId xmlns:a16="http://schemas.microsoft.com/office/drawing/2014/main" id="{12E84F92-B2FA-F2FC-ED35-48ED6BC40D42}"/>
                  </a:ext>
                </a:extLst>
              </xdr:cNvPr>
              <xdr:cNvSpPr/>
            </xdr:nvSpPr>
            <xdr:spPr bwMode="auto">
              <a:xfrm>
                <a:off x="361" y="203"/>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3348" name="Check Box 36" hidden="1">
                <a:extLst>
                  <a:ext uri="{63B3BB69-23CF-44E3-9099-C40C66FF867C}">
                    <a14:compatExt spid="_x0000_s13348"/>
                  </a:ext>
                  <a:ext uri="{FF2B5EF4-FFF2-40B4-BE49-F238E27FC236}">
                    <a16:creationId xmlns:a16="http://schemas.microsoft.com/office/drawing/2014/main" id="{FD2956E9-71E8-6FA3-1940-1114800C6722}"/>
                  </a:ext>
                </a:extLst>
              </xdr:cNvPr>
              <xdr:cNvSpPr/>
            </xdr:nvSpPr>
            <xdr:spPr bwMode="auto">
              <a:xfrm>
                <a:off x="361" y="18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3349" name="Check Box 37" hidden="1">
                <a:extLst>
                  <a:ext uri="{63B3BB69-23CF-44E3-9099-C40C66FF867C}">
                    <a14:compatExt spid="_x0000_s13349"/>
                  </a:ext>
                  <a:ext uri="{FF2B5EF4-FFF2-40B4-BE49-F238E27FC236}">
                    <a16:creationId xmlns:a16="http://schemas.microsoft.com/office/drawing/2014/main" id="{B38E51B4-C33F-6761-19E0-F104286AA300}"/>
                  </a:ext>
                </a:extLst>
              </xdr:cNvPr>
              <xdr:cNvSpPr/>
            </xdr:nvSpPr>
            <xdr:spPr bwMode="auto">
              <a:xfrm>
                <a:off x="388" y="18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50" name="Check Box 38" descr="H/C" hidden="1">
                <a:extLst>
                  <a:ext uri="{63B3BB69-23CF-44E3-9099-C40C66FF867C}">
                    <a14:compatExt spid="_x0000_s13350"/>
                  </a:ext>
                  <a:ext uri="{FF2B5EF4-FFF2-40B4-BE49-F238E27FC236}">
                    <a16:creationId xmlns:a16="http://schemas.microsoft.com/office/drawing/2014/main" id="{D4A63A72-806D-50C5-F806-129F4096E785}"/>
                  </a:ext>
                </a:extLst>
              </xdr:cNvPr>
              <xdr:cNvSpPr/>
            </xdr:nvSpPr>
            <xdr:spPr bwMode="auto">
              <a:xfrm>
                <a:off x="388" y="203"/>
                <a:ext cx="4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51" name="Check Box 39" hidden="1">
                <a:extLst>
                  <a:ext uri="{63B3BB69-23CF-44E3-9099-C40C66FF867C}">
                    <a14:compatExt spid="_x0000_s13351"/>
                  </a:ext>
                  <a:ext uri="{FF2B5EF4-FFF2-40B4-BE49-F238E27FC236}">
                    <a16:creationId xmlns:a16="http://schemas.microsoft.com/office/drawing/2014/main" id="{592AB1A0-CB9E-901C-220F-8BC015536A80}"/>
                  </a:ext>
                </a:extLst>
              </xdr:cNvPr>
              <xdr:cNvSpPr/>
            </xdr:nvSpPr>
            <xdr:spPr bwMode="auto">
              <a:xfrm>
                <a:off x="388" y="219"/>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52" name="Check Box 40" hidden="1">
                <a:extLst>
                  <a:ext uri="{63B3BB69-23CF-44E3-9099-C40C66FF867C}">
                    <a14:compatExt spid="_x0000_s13352"/>
                  </a:ext>
                  <a:ext uri="{FF2B5EF4-FFF2-40B4-BE49-F238E27FC236}">
                    <a16:creationId xmlns:a16="http://schemas.microsoft.com/office/drawing/2014/main" id="{DE584711-2B1E-3F88-C1A9-183F7B8951ED}"/>
                  </a:ext>
                </a:extLst>
              </xdr:cNvPr>
              <xdr:cNvSpPr/>
            </xdr:nvSpPr>
            <xdr:spPr bwMode="auto">
              <a:xfrm>
                <a:off x="433" y="218"/>
                <a:ext cx="38"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3353" name="Check Box 41" hidden="1">
                <a:extLst>
                  <a:ext uri="{63B3BB69-23CF-44E3-9099-C40C66FF867C}">
                    <a14:compatExt spid="_x0000_s13353"/>
                  </a:ext>
                  <a:ext uri="{FF2B5EF4-FFF2-40B4-BE49-F238E27FC236}">
                    <a16:creationId xmlns:a16="http://schemas.microsoft.com/office/drawing/2014/main" id="{7746CA47-669A-914C-C86C-9D1707623C0E}"/>
                  </a:ext>
                </a:extLst>
              </xdr:cNvPr>
              <xdr:cNvSpPr/>
            </xdr:nvSpPr>
            <xdr:spPr bwMode="auto">
              <a:xfrm>
                <a:off x="433" y="203"/>
                <a:ext cx="40"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3354" name="Check Box 42" hidden="1">
                <a:extLst>
                  <a:ext uri="{63B3BB69-23CF-44E3-9099-C40C66FF867C}">
                    <a14:compatExt spid="_x0000_s13354"/>
                  </a:ext>
                  <a:ext uri="{FF2B5EF4-FFF2-40B4-BE49-F238E27FC236}">
                    <a16:creationId xmlns:a16="http://schemas.microsoft.com/office/drawing/2014/main" id="{1F908E0E-7CC5-AE7F-EC47-8835C822C784}"/>
                  </a:ext>
                </a:extLst>
              </xdr:cNvPr>
              <xdr:cNvSpPr/>
            </xdr:nvSpPr>
            <xdr:spPr bwMode="auto">
              <a:xfrm>
                <a:off x="433" y="187"/>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3355" name="Check Box 43" hidden="1">
                <a:extLst>
                  <a:ext uri="{63B3BB69-23CF-44E3-9099-C40C66FF867C}">
                    <a14:compatExt spid="_x0000_s13355"/>
                  </a:ext>
                  <a:ext uri="{FF2B5EF4-FFF2-40B4-BE49-F238E27FC236}">
                    <a16:creationId xmlns:a16="http://schemas.microsoft.com/office/drawing/2014/main" id="{7AC7037F-E620-CC45-5CFA-2230DA7483D5}"/>
                  </a:ext>
                </a:extLst>
              </xdr:cNvPr>
              <xdr:cNvSpPr/>
            </xdr:nvSpPr>
            <xdr:spPr bwMode="auto">
              <a:xfrm>
                <a:off x="460" y="18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56" name="Check Box 44" descr="H/C" hidden="1">
                <a:extLst>
                  <a:ext uri="{63B3BB69-23CF-44E3-9099-C40C66FF867C}">
                    <a14:compatExt spid="_x0000_s13356"/>
                  </a:ext>
                  <a:ext uri="{FF2B5EF4-FFF2-40B4-BE49-F238E27FC236}">
                    <a16:creationId xmlns:a16="http://schemas.microsoft.com/office/drawing/2014/main" id="{39671B5D-B158-5046-D646-E8D64940FB93}"/>
                  </a:ext>
                </a:extLst>
              </xdr:cNvPr>
              <xdr:cNvSpPr/>
            </xdr:nvSpPr>
            <xdr:spPr bwMode="auto">
              <a:xfrm>
                <a:off x="460" y="203"/>
                <a:ext cx="45"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57" name="Check Box 45" hidden="1">
                <a:extLst>
                  <a:ext uri="{63B3BB69-23CF-44E3-9099-C40C66FF867C}">
                    <a14:compatExt spid="_x0000_s13357"/>
                  </a:ext>
                  <a:ext uri="{FF2B5EF4-FFF2-40B4-BE49-F238E27FC236}">
                    <a16:creationId xmlns:a16="http://schemas.microsoft.com/office/drawing/2014/main" id="{D1542AEB-9923-67DF-BBE1-DA0B3FB30A21}"/>
                  </a:ext>
                </a:extLst>
              </xdr:cNvPr>
              <xdr:cNvSpPr/>
            </xdr:nvSpPr>
            <xdr:spPr bwMode="auto">
              <a:xfrm>
                <a:off x="460" y="219"/>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58" name="Check Box 46" hidden="1">
                <a:extLst>
                  <a:ext uri="{63B3BB69-23CF-44E3-9099-C40C66FF867C}">
                    <a14:compatExt spid="_x0000_s13358"/>
                  </a:ext>
                  <a:ext uri="{FF2B5EF4-FFF2-40B4-BE49-F238E27FC236}">
                    <a16:creationId xmlns:a16="http://schemas.microsoft.com/office/drawing/2014/main" id="{6E05ABA2-8EE6-C2AA-ACA3-30244F4AE6B9}"/>
                  </a:ext>
                </a:extLst>
              </xdr:cNvPr>
              <xdr:cNvSpPr/>
            </xdr:nvSpPr>
            <xdr:spPr bwMode="auto">
              <a:xfrm>
                <a:off x="505" y="218"/>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3359" name="Check Box 47" hidden="1">
                <a:extLst>
                  <a:ext uri="{63B3BB69-23CF-44E3-9099-C40C66FF867C}">
                    <a14:compatExt spid="_x0000_s13359"/>
                  </a:ext>
                  <a:ext uri="{FF2B5EF4-FFF2-40B4-BE49-F238E27FC236}">
                    <a16:creationId xmlns:a16="http://schemas.microsoft.com/office/drawing/2014/main" id="{18D0CD62-69AF-2B70-4A0D-B31414A7C863}"/>
                  </a:ext>
                </a:extLst>
              </xdr:cNvPr>
              <xdr:cNvSpPr/>
            </xdr:nvSpPr>
            <xdr:spPr bwMode="auto">
              <a:xfrm>
                <a:off x="505" y="203"/>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3360" name="Check Box 48" hidden="1">
                <a:extLst>
                  <a:ext uri="{63B3BB69-23CF-44E3-9099-C40C66FF867C}">
                    <a14:compatExt spid="_x0000_s13360"/>
                  </a:ext>
                  <a:ext uri="{FF2B5EF4-FFF2-40B4-BE49-F238E27FC236}">
                    <a16:creationId xmlns:a16="http://schemas.microsoft.com/office/drawing/2014/main" id="{96686ABA-1532-D495-2FD0-D1ACFE05E7A9}"/>
                  </a:ext>
                </a:extLst>
              </xdr:cNvPr>
              <xdr:cNvSpPr/>
            </xdr:nvSpPr>
            <xdr:spPr bwMode="auto">
              <a:xfrm>
                <a:off x="532" y="18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61" name="Check Box 49" descr="H/C" hidden="1">
                <a:extLst>
                  <a:ext uri="{63B3BB69-23CF-44E3-9099-C40C66FF867C}">
                    <a14:compatExt spid="_x0000_s13361"/>
                  </a:ext>
                  <a:ext uri="{FF2B5EF4-FFF2-40B4-BE49-F238E27FC236}">
                    <a16:creationId xmlns:a16="http://schemas.microsoft.com/office/drawing/2014/main" id="{64E88539-3D34-848C-65FA-622B55B6962F}"/>
                  </a:ext>
                </a:extLst>
              </xdr:cNvPr>
              <xdr:cNvSpPr/>
            </xdr:nvSpPr>
            <xdr:spPr bwMode="auto">
              <a:xfrm>
                <a:off x="532" y="203"/>
                <a:ext cx="4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62" name="Check Box 50" hidden="1">
                <a:extLst>
                  <a:ext uri="{63B3BB69-23CF-44E3-9099-C40C66FF867C}">
                    <a14:compatExt spid="_x0000_s13362"/>
                  </a:ext>
                  <a:ext uri="{FF2B5EF4-FFF2-40B4-BE49-F238E27FC236}">
                    <a16:creationId xmlns:a16="http://schemas.microsoft.com/office/drawing/2014/main" id="{E714014A-518D-403A-D244-5E088136A536}"/>
                  </a:ext>
                </a:extLst>
              </xdr:cNvPr>
              <xdr:cNvSpPr/>
            </xdr:nvSpPr>
            <xdr:spPr bwMode="auto">
              <a:xfrm>
                <a:off x="532" y="219"/>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63" name="Check Box 51" hidden="1">
                <a:extLst>
                  <a:ext uri="{63B3BB69-23CF-44E3-9099-C40C66FF867C}">
                    <a14:compatExt spid="_x0000_s13363"/>
                  </a:ext>
                  <a:ext uri="{FF2B5EF4-FFF2-40B4-BE49-F238E27FC236}">
                    <a16:creationId xmlns:a16="http://schemas.microsoft.com/office/drawing/2014/main" id="{44C1EA4F-BB95-3186-8618-DDCF63AC7591}"/>
                  </a:ext>
                </a:extLst>
              </xdr:cNvPr>
              <xdr:cNvSpPr/>
            </xdr:nvSpPr>
            <xdr:spPr bwMode="auto">
              <a:xfrm>
                <a:off x="576" y="218"/>
                <a:ext cx="38"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3364" name="Check Box 52" hidden="1">
                <a:extLst>
                  <a:ext uri="{63B3BB69-23CF-44E3-9099-C40C66FF867C}">
                    <a14:compatExt spid="_x0000_s13364"/>
                  </a:ext>
                  <a:ext uri="{FF2B5EF4-FFF2-40B4-BE49-F238E27FC236}">
                    <a16:creationId xmlns:a16="http://schemas.microsoft.com/office/drawing/2014/main" id="{7F808F4E-6050-0916-DB53-D6E912A769C7}"/>
                  </a:ext>
                </a:extLst>
              </xdr:cNvPr>
              <xdr:cNvSpPr/>
            </xdr:nvSpPr>
            <xdr:spPr bwMode="auto">
              <a:xfrm>
                <a:off x="576" y="203"/>
                <a:ext cx="40"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3365" name="Check Box 53" hidden="1">
                <a:extLst>
                  <a:ext uri="{63B3BB69-23CF-44E3-9099-C40C66FF867C}">
                    <a14:compatExt spid="_x0000_s13365"/>
                  </a:ext>
                  <a:ext uri="{FF2B5EF4-FFF2-40B4-BE49-F238E27FC236}">
                    <a16:creationId xmlns:a16="http://schemas.microsoft.com/office/drawing/2014/main" id="{DBF93645-5186-43C9-3BD7-6000F4943623}"/>
                  </a:ext>
                </a:extLst>
              </xdr:cNvPr>
              <xdr:cNvSpPr/>
            </xdr:nvSpPr>
            <xdr:spPr bwMode="auto">
              <a:xfrm>
                <a:off x="576" y="187"/>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3366" name="Check Box 54" hidden="1">
                <a:extLst>
                  <a:ext uri="{63B3BB69-23CF-44E3-9099-C40C66FF867C}">
                    <a14:compatExt spid="_x0000_s13366"/>
                  </a:ext>
                  <a:ext uri="{FF2B5EF4-FFF2-40B4-BE49-F238E27FC236}">
                    <a16:creationId xmlns:a16="http://schemas.microsoft.com/office/drawing/2014/main" id="{61D5CF6C-BA4E-5742-8113-152458B9D585}"/>
                  </a:ext>
                </a:extLst>
              </xdr:cNvPr>
              <xdr:cNvSpPr/>
            </xdr:nvSpPr>
            <xdr:spPr bwMode="auto">
              <a:xfrm>
                <a:off x="604" y="18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67" name="Check Box 55" descr="H/C" hidden="1">
                <a:extLst>
                  <a:ext uri="{63B3BB69-23CF-44E3-9099-C40C66FF867C}">
                    <a14:compatExt spid="_x0000_s13367"/>
                  </a:ext>
                  <a:ext uri="{FF2B5EF4-FFF2-40B4-BE49-F238E27FC236}">
                    <a16:creationId xmlns:a16="http://schemas.microsoft.com/office/drawing/2014/main" id="{30FCE0E2-4DAA-1D42-4ED2-52C463270938}"/>
                  </a:ext>
                </a:extLst>
              </xdr:cNvPr>
              <xdr:cNvSpPr/>
            </xdr:nvSpPr>
            <xdr:spPr bwMode="auto">
              <a:xfrm>
                <a:off x="604" y="203"/>
                <a:ext cx="4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68" name="Check Box 56" hidden="1">
                <a:extLst>
                  <a:ext uri="{63B3BB69-23CF-44E3-9099-C40C66FF867C}">
                    <a14:compatExt spid="_x0000_s13368"/>
                  </a:ext>
                  <a:ext uri="{FF2B5EF4-FFF2-40B4-BE49-F238E27FC236}">
                    <a16:creationId xmlns:a16="http://schemas.microsoft.com/office/drawing/2014/main" id="{D5BD8459-E0D0-59E4-FDE6-E52159BA6A63}"/>
                  </a:ext>
                </a:extLst>
              </xdr:cNvPr>
              <xdr:cNvSpPr/>
            </xdr:nvSpPr>
            <xdr:spPr bwMode="auto">
              <a:xfrm>
                <a:off x="604" y="219"/>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69" name="Check Box 57" hidden="1">
                <a:extLst>
                  <a:ext uri="{63B3BB69-23CF-44E3-9099-C40C66FF867C}">
                    <a14:compatExt spid="_x0000_s13369"/>
                  </a:ext>
                  <a:ext uri="{FF2B5EF4-FFF2-40B4-BE49-F238E27FC236}">
                    <a16:creationId xmlns:a16="http://schemas.microsoft.com/office/drawing/2014/main" id="{B3035A9E-6B9A-C909-7A90-287F3357F9F5}"/>
                  </a:ext>
                </a:extLst>
              </xdr:cNvPr>
              <xdr:cNvSpPr/>
            </xdr:nvSpPr>
            <xdr:spPr bwMode="auto">
              <a:xfrm>
                <a:off x="506" y="187"/>
                <a:ext cx="34"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44</xdr:row>
          <xdr:rowOff>0</xdr:rowOff>
        </xdr:from>
        <xdr:to>
          <xdr:col>10</xdr:col>
          <xdr:colOff>0</xdr:colOff>
          <xdr:row>45</xdr:row>
          <xdr:rowOff>0</xdr:rowOff>
        </xdr:to>
        <xdr:grpSp>
          <xdr:nvGrpSpPr>
            <xdr:cNvPr id="29850" name="Group 90">
              <a:extLst>
                <a:ext uri="{FF2B5EF4-FFF2-40B4-BE49-F238E27FC236}">
                  <a16:creationId xmlns:a16="http://schemas.microsoft.com/office/drawing/2014/main" id="{02260936-2A3C-8CD1-6887-FFEF72488213}"/>
                </a:ext>
              </a:extLst>
            </xdr:cNvPr>
            <xdr:cNvGrpSpPr>
              <a:grpSpLocks/>
            </xdr:cNvGrpSpPr>
          </xdr:nvGrpSpPr>
          <xdr:grpSpPr bwMode="auto">
            <a:xfrm>
              <a:off x="2762250" y="8180917"/>
              <a:ext cx="3439583" cy="518583"/>
              <a:chOff x="288" y="857"/>
              <a:chExt cx="360" cy="54"/>
            </a:xfrm>
          </xdr:grpSpPr>
          <xdr:sp macro="" textlink="">
            <xdr:nvSpPr>
              <xdr:cNvPr id="13371" name="Check Box 59" hidden="1">
                <a:extLst>
                  <a:ext uri="{63B3BB69-23CF-44E3-9099-C40C66FF867C}">
                    <a14:compatExt spid="_x0000_s13371"/>
                  </a:ext>
                  <a:ext uri="{FF2B5EF4-FFF2-40B4-BE49-F238E27FC236}">
                    <a16:creationId xmlns:a16="http://schemas.microsoft.com/office/drawing/2014/main" id="{B9657E75-DF5E-F716-CFE4-96AC5CF625A9}"/>
                  </a:ext>
                </a:extLst>
              </xdr:cNvPr>
              <xdr:cNvSpPr/>
            </xdr:nvSpPr>
            <xdr:spPr bwMode="auto">
              <a:xfrm>
                <a:off x="288" y="887"/>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3372" name="Check Box 60" hidden="1">
                <a:extLst>
                  <a:ext uri="{63B3BB69-23CF-44E3-9099-C40C66FF867C}">
                    <a14:compatExt spid="_x0000_s13372"/>
                  </a:ext>
                  <a:ext uri="{FF2B5EF4-FFF2-40B4-BE49-F238E27FC236}">
                    <a16:creationId xmlns:a16="http://schemas.microsoft.com/office/drawing/2014/main" id="{C31A0AEF-3B06-2F34-657F-33C04D7E9DC6}"/>
                  </a:ext>
                </a:extLst>
              </xdr:cNvPr>
              <xdr:cNvSpPr/>
            </xdr:nvSpPr>
            <xdr:spPr bwMode="auto">
              <a:xfrm>
                <a:off x="288" y="873"/>
                <a:ext cx="39"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3373" name="Check Box 61" hidden="1">
                <a:extLst>
                  <a:ext uri="{63B3BB69-23CF-44E3-9099-C40C66FF867C}">
                    <a14:compatExt spid="_x0000_s13373"/>
                  </a:ext>
                  <a:ext uri="{FF2B5EF4-FFF2-40B4-BE49-F238E27FC236}">
                    <a16:creationId xmlns:a16="http://schemas.microsoft.com/office/drawing/2014/main" id="{879608A8-53E7-4D2E-82A2-C66586D742E9}"/>
                  </a:ext>
                </a:extLst>
              </xdr:cNvPr>
              <xdr:cNvSpPr/>
            </xdr:nvSpPr>
            <xdr:spPr bwMode="auto">
              <a:xfrm>
                <a:off x="288" y="85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3374" name="Check Box 62" hidden="1">
                <a:extLst>
                  <a:ext uri="{63B3BB69-23CF-44E3-9099-C40C66FF867C}">
                    <a14:compatExt spid="_x0000_s13374"/>
                  </a:ext>
                  <a:ext uri="{FF2B5EF4-FFF2-40B4-BE49-F238E27FC236}">
                    <a16:creationId xmlns:a16="http://schemas.microsoft.com/office/drawing/2014/main" id="{7071E8FC-A97A-74EC-ACB1-8B2834A1FBC2}"/>
                  </a:ext>
                </a:extLst>
              </xdr:cNvPr>
              <xdr:cNvSpPr/>
            </xdr:nvSpPr>
            <xdr:spPr bwMode="auto">
              <a:xfrm>
                <a:off x="316" y="85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75" name="Check Box 63" descr="H/C" hidden="1">
                <a:extLst>
                  <a:ext uri="{63B3BB69-23CF-44E3-9099-C40C66FF867C}">
                    <a14:compatExt spid="_x0000_s13375"/>
                  </a:ext>
                  <a:ext uri="{FF2B5EF4-FFF2-40B4-BE49-F238E27FC236}">
                    <a16:creationId xmlns:a16="http://schemas.microsoft.com/office/drawing/2014/main" id="{4CF2BCD1-E1DD-6F7B-8894-5BB9DBA05419}"/>
                  </a:ext>
                </a:extLst>
              </xdr:cNvPr>
              <xdr:cNvSpPr/>
            </xdr:nvSpPr>
            <xdr:spPr bwMode="auto">
              <a:xfrm>
                <a:off x="316" y="873"/>
                <a:ext cx="45"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76" name="Check Box 64" hidden="1">
                <a:extLst>
                  <a:ext uri="{63B3BB69-23CF-44E3-9099-C40C66FF867C}">
                    <a14:compatExt spid="_x0000_s13376"/>
                  </a:ext>
                  <a:ext uri="{FF2B5EF4-FFF2-40B4-BE49-F238E27FC236}">
                    <a16:creationId xmlns:a16="http://schemas.microsoft.com/office/drawing/2014/main" id="{73A09788-C4F5-E583-9AFB-8A001D02B42B}"/>
                  </a:ext>
                </a:extLst>
              </xdr:cNvPr>
              <xdr:cNvSpPr/>
            </xdr:nvSpPr>
            <xdr:spPr bwMode="auto">
              <a:xfrm>
                <a:off x="316" y="888"/>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77" name="Check Box 65" hidden="1">
                <a:extLst>
                  <a:ext uri="{63B3BB69-23CF-44E3-9099-C40C66FF867C}">
                    <a14:compatExt spid="_x0000_s13377"/>
                  </a:ext>
                  <a:ext uri="{FF2B5EF4-FFF2-40B4-BE49-F238E27FC236}">
                    <a16:creationId xmlns:a16="http://schemas.microsoft.com/office/drawing/2014/main" id="{D3C12424-2523-C765-8BFD-C858C7D6C8CE}"/>
                  </a:ext>
                </a:extLst>
              </xdr:cNvPr>
              <xdr:cNvSpPr/>
            </xdr:nvSpPr>
            <xdr:spPr bwMode="auto">
              <a:xfrm>
                <a:off x="361" y="887"/>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3378" name="Check Box 66" hidden="1">
                <a:extLst>
                  <a:ext uri="{63B3BB69-23CF-44E3-9099-C40C66FF867C}">
                    <a14:compatExt spid="_x0000_s13378"/>
                  </a:ext>
                  <a:ext uri="{FF2B5EF4-FFF2-40B4-BE49-F238E27FC236}">
                    <a16:creationId xmlns:a16="http://schemas.microsoft.com/office/drawing/2014/main" id="{EF8CA321-42AD-7772-A0FC-A0B7BF1391D7}"/>
                  </a:ext>
                </a:extLst>
              </xdr:cNvPr>
              <xdr:cNvSpPr/>
            </xdr:nvSpPr>
            <xdr:spPr bwMode="auto">
              <a:xfrm>
                <a:off x="361" y="873"/>
                <a:ext cx="39"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3379" name="Check Box 67" hidden="1">
                <a:extLst>
                  <a:ext uri="{63B3BB69-23CF-44E3-9099-C40C66FF867C}">
                    <a14:compatExt spid="_x0000_s13379"/>
                  </a:ext>
                  <a:ext uri="{FF2B5EF4-FFF2-40B4-BE49-F238E27FC236}">
                    <a16:creationId xmlns:a16="http://schemas.microsoft.com/office/drawing/2014/main" id="{9D231E53-B6C9-378F-9E10-5B59D4BE27EC}"/>
                  </a:ext>
                </a:extLst>
              </xdr:cNvPr>
              <xdr:cNvSpPr/>
            </xdr:nvSpPr>
            <xdr:spPr bwMode="auto">
              <a:xfrm>
                <a:off x="361" y="85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3380" name="Check Box 68" hidden="1">
                <a:extLst>
                  <a:ext uri="{63B3BB69-23CF-44E3-9099-C40C66FF867C}">
                    <a14:compatExt spid="_x0000_s13380"/>
                  </a:ext>
                  <a:ext uri="{FF2B5EF4-FFF2-40B4-BE49-F238E27FC236}">
                    <a16:creationId xmlns:a16="http://schemas.microsoft.com/office/drawing/2014/main" id="{028E89D8-CC2E-83F9-A09E-7FFB2DEBAF21}"/>
                  </a:ext>
                </a:extLst>
              </xdr:cNvPr>
              <xdr:cNvSpPr/>
            </xdr:nvSpPr>
            <xdr:spPr bwMode="auto">
              <a:xfrm>
                <a:off x="388" y="85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81" name="Check Box 69" descr="H/C" hidden="1">
                <a:extLst>
                  <a:ext uri="{63B3BB69-23CF-44E3-9099-C40C66FF867C}">
                    <a14:compatExt spid="_x0000_s13381"/>
                  </a:ext>
                  <a:ext uri="{FF2B5EF4-FFF2-40B4-BE49-F238E27FC236}">
                    <a16:creationId xmlns:a16="http://schemas.microsoft.com/office/drawing/2014/main" id="{03DF062D-BEA6-3AC7-5B86-DFEA380307BC}"/>
                  </a:ext>
                </a:extLst>
              </xdr:cNvPr>
              <xdr:cNvSpPr/>
            </xdr:nvSpPr>
            <xdr:spPr bwMode="auto">
              <a:xfrm>
                <a:off x="388" y="873"/>
                <a:ext cx="44"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82" name="Check Box 70" hidden="1">
                <a:extLst>
                  <a:ext uri="{63B3BB69-23CF-44E3-9099-C40C66FF867C}">
                    <a14:compatExt spid="_x0000_s13382"/>
                  </a:ext>
                  <a:ext uri="{FF2B5EF4-FFF2-40B4-BE49-F238E27FC236}">
                    <a16:creationId xmlns:a16="http://schemas.microsoft.com/office/drawing/2014/main" id="{4B3E7A38-71E8-5443-95DF-22DAA3FEE031}"/>
                  </a:ext>
                </a:extLst>
              </xdr:cNvPr>
              <xdr:cNvSpPr/>
            </xdr:nvSpPr>
            <xdr:spPr bwMode="auto">
              <a:xfrm>
                <a:off x="388" y="888"/>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83" name="Check Box 71" hidden="1">
                <a:extLst>
                  <a:ext uri="{63B3BB69-23CF-44E3-9099-C40C66FF867C}">
                    <a14:compatExt spid="_x0000_s13383"/>
                  </a:ext>
                  <a:ext uri="{FF2B5EF4-FFF2-40B4-BE49-F238E27FC236}">
                    <a16:creationId xmlns:a16="http://schemas.microsoft.com/office/drawing/2014/main" id="{6FAF0BBB-D36B-BFFA-4793-9CA0E186C72C}"/>
                  </a:ext>
                </a:extLst>
              </xdr:cNvPr>
              <xdr:cNvSpPr/>
            </xdr:nvSpPr>
            <xdr:spPr bwMode="auto">
              <a:xfrm>
                <a:off x="433" y="887"/>
                <a:ext cx="38"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3384" name="Check Box 72" hidden="1">
                <a:extLst>
                  <a:ext uri="{63B3BB69-23CF-44E3-9099-C40C66FF867C}">
                    <a14:compatExt spid="_x0000_s13384"/>
                  </a:ext>
                  <a:ext uri="{FF2B5EF4-FFF2-40B4-BE49-F238E27FC236}">
                    <a16:creationId xmlns:a16="http://schemas.microsoft.com/office/drawing/2014/main" id="{DB5C1B9D-49C1-7080-B47C-C3A1BCA49D36}"/>
                  </a:ext>
                </a:extLst>
              </xdr:cNvPr>
              <xdr:cNvSpPr/>
            </xdr:nvSpPr>
            <xdr:spPr bwMode="auto">
              <a:xfrm>
                <a:off x="433" y="873"/>
                <a:ext cx="40"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3385" name="Check Box 73" hidden="1">
                <a:extLst>
                  <a:ext uri="{63B3BB69-23CF-44E3-9099-C40C66FF867C}">
                    <a14:compatExt spid="_x0000_s13385"/>
                  </a:ext>
                  <a:ext uri="{FF2B5EF4-FFF2-40B4-BE49-F238E27FC236}">
                    <a16:creationId xmlns:a16="http://schemas.microsoft.com/office/drawing/2014/main" id="{AA111C38-5D69-0202-92FD-115BA9EF3F24}"/>
                  </a:ext>
                </a:extLst>
              </xdr:cNvPr>
              <xdr:cNvSpPr/>
            </xdr:nvSpPr>
            <xdr:spPr bwMode="auto">
              <a:xfrm>
                <a:off x="433" y="857"/>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3386" name="Check Box 74" hidden="1">
                <a:extLst>
                  <a:ext uri="{63B3BB69-23CF-44E3-9099-C40C66FF867C}">
                    <a14:compatExt spid="_x0000_s13386"/>
                  </a:ext>
                  <a:ext uri="{FF2B5EF4-FFF2-40B4-BE49-F238E27FC236}">
                    <a16:creationId xmlns:a16="http://schemas.microsoft.com/office/drawing/2014/main" id="{199D7A19-88F0-E1F2-4397-1DF8345FCDC3}"/>
                  </a:ext>
                </a:extLst>
              </xdr:cNvPr>
              <xdr:cNvSpPr/>
            </xdr:nvSpPr>
            <xdr:spPr bwMode="auto">
              <a:xfrm>
                <a:off x="460" y="85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87" name="Check Box 75" descr="H/C" hidden="1">
                <a:extLst>
                  <a:ext uri="{63B3BB69-23CF-44E3-9099-C40C66FF867C}">
                    <a14:compatExt spid="_x0000_s13387"/>
                  </a:ext>
                  <a:ext uri="{FF2B5EF4-FFF2-40B4-BE49-F238E27FC236}">
                    <a16:creationId xmlns:a16="http://schemas.microsoft.com/office/drawing/2014/main" id="{CA9CFBBE-03B8-00CC-C1AB-8E5B0D46893E}"/>
                  </a:ext>
                </a:extLst>
              </xdr:cNvPr>
              <xdr:cNvSpPr/>
            </xdr:nvSpPr>
            <xdr:spPr bwMode="auto">
              <a:xfrm>
                <a:off x="460" y="873"/>
                <a:ext cx="45"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88" name="Check Box 76" hidden="1">
                <a:extLst>
                  <a:ext uri="{63B3BB69-23CF-44E3-9099-C40C66FF867C}">
                    <a14:compatExt spid="_x0000_s13388"/>
                  </a:ext>
                  <a:ext uri="{FF2B5EF4-FFF2-40B4-BE49-F238E27FC236}">
                    <a16:creationId xmlns:a16="http://schemas.microsoft.com/office/drawing/2014/main" id="{97322DC3-5022-9179-0AD0-8E2ABFF9EC67}"/>
                  </a:ext>
                </a:extLst>
              </xdr:cNvPr>
              <xdr:cNvSpPr/>
            </xdr:nvSpPr>
            <xdr:spPr bwMode="auto">
              <a:xfrm>
                <a:off x="460" y="888"/>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89" name="Check Box 77" hidden="1">
                <a:extLst>
                  <a:ext uri="{63B3BB69-23CF-44E3-9099-C40C66FF867C}">
                    <a14:compatExt spid="_x0000_s13389"/>
                  </a:ext>
                  <a:ext uri="{FF2B5EF4-FFF2-40B4-BE49-F238E27FC236}">
                    <a16:creationId xmlns:a16="http://schemas.microsoft.com/office/drawing/2014/main" id="{EF1BC607-7C6C-EE73-B9EF-44C3E86F8FC5}"/>
                  </a:ext>
                </a:extLst>
              </xdr:cNvPr>
              <xdr:cNvSpPr/>
            </xdr:nvSpPr>
            <xdr:spPr bwMode="auto">
              <a:xfrm>
                <a:off x="505" y="887"/>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3390" name="Check Box 78" hidden="1">
                <a:extLst>
                  <a:ext uri="{63B3BB69-23CF-44E3-9099-C40C66FF867C}">
                    <a14:compatExt spid="_x0000_s13390"/>
                  </a:ext>
                  <a:ext uri="{FF2B5EF4-FFF2-40B4-BE49-F238E27FC236}">
                    <a16:creationId xmlns:a16="http://schemas.microsoft.com/office/drawing/2014/main" id="{278E591C-8A92-3C0D-E96D-F487DA39ABFE}"/>
                  </a:ext>
                </a:extLst>
              </xdr:cNvPr>
              <xdr:cNvSpPr/>
            </xdr:nvSpPr>
            <xdr:spPr bwMode="auto">
              <a:xfrm>
                <a:off x="505" y="873"/>
                <a:ext cx="39"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3391" name="Check Box 79" hidden="1">
                <a:extLst>
                  <a:ext uri="{63B3BB69-23CF-44E3-9099-C40C66FF867C}">
                    <a14:compatExt spid="_x0000_s13391"/>
                  </a:ext>
                  <a:ext uri="{FF2B5EF4-FFF2-40B4-BE49-F238E27FC236}">
                    <a16:creationId xmlns:a16="http://schemas.microsoft.com/office/drawing/2014/main" id="{D89E37D0-A62D-7AD3-7E43-24813844DBC9}"/>
                  </a:ext>
                </a:extLst>
              </xdr:cNvPr>
              <xdr:cNvSpPr/>
            </xdr:nvSpPr>
            <xdr:spPr bwMode="auto">
              <a:xfrm>
                <a:off x="532" y="85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92" name="Check Box 80" descr="H/C" hidden="1">
                <a:extLst>
                  <a:ext uri="{63B3BB69-23CF-44E3-9099-C40C66FF867C}">
                    <a14:compatExt spid="_x0000_s13392"/>
                  </a:ext>
                  <a:ext uri="{FF2B5EF4-FFF2-40B4-BE49-F238E27FC236}">
                    <a16:creationId xmlns:a16="http://schemas.microsoft.com/office/drawing/2014/main" id="{A6D03BFD-2D3A-375D-C238-4BB44E5C6872}"/>
                  </a:ext>
                </a:extLst>
              </xdr:cNvPr>
              <xdr:cNvSpPr/>
            </xdr:nvSpPr>
            <xdr:spPr bwMode="auto">
              <a:xfrm>
                <a:off x="532" y="873"/>
                <a:ext cx="44"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93" name="Check Box 81" hidden="1">
                <a:extLst>
                  <a:ext uri="{63B3BB69-23CF-44E3-9099-C40C66FF867C}">
                    <a14:compatExt spid="_x0000_s13393"/>
                  </a:ext>
                  <a:ext uri="{FF2B5EF4-FFF2-40B4-BE49-F238E27FC236}">
                    <a16:creationId xmlns:a16="http://schemas.microsoft.com/office/drawing/2014/main" id="{E3901918-FB0A-11EC-B903-23A324CCC181}"/>
                  </a:ext>
                </a:extLst>
              </xdr:cNvPr>
              <xdr:cNvSpPr/>
            </xdr:nvSpPr>
            <xdr:spPr bwMode="auto">
              <a:xfrm>
                <a:off x="532" y="888"/>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94" name="Check Box 82" hidden="1">
                <a:extLst>
                  <a:ext uri="{63B3BB69-23CF-44E3-9099-C40C66FF867C}">
                    <a14:compatExt spid="_x0000_s13394"/>
                  </a:ext>
                  <a:ext uri="{FF2B5EF4-FFF2-40B4-BE49-F238E27FC236}">
                    <a16:creationId xmlns:a16="http://schemas.microsoft.com/office/drawing/2014/main" id="{8C39AA90-FB89-A829-EAEF-72BB85DE05B9}"/>
                  </a:ext>
                </a:extLst>
              </xdr:cNvPr>
              <xdr:cNvSpPr/>
            </xdr:nvSpPr>
            <xdr:spPr bwMode="auto">
              <a:xfrm>
                <a:off x="576" y="887"/>
                <a:ext cx="38"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3395" name="Check Box 83" hidden="1">
                <a:extLst>
                  <a:ext uri="{63B3BB69-23CF-44E3-9099-C40C66FF867C}">
                    <a14:compatExt spid="_x0000_s13395"/>
                  </a:ext>
                  <a:ext uri="{FF2B5EF4-FFF2-40B4-BE49-F238E27FC236}">
                    <a16:creationId xmlns:a16="http://schemas.microsoft.com/office/drawing/2014/main" id="{AEF87697-ABF1-0786-A623-5DB38C97CB64}"/>
                  </a:ext>
                </a:extLst>
              </xdr:cNvPr>
              <xdr:cNvSpPr/>
            </xdr:nvSpPr>
            <xdr:spPr bwMode="auto">
              <a:xfrm>
                <a:off x="576" y="873"/>
                <a:ext cx="40"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3396" name="Check Box 84" hidden="1">
                <a:extLst>
                  <a:ext uri="{63B3BB69-23CF-44E3-9099-C40C66FF867C}">
                    <a14:compatExt spid="_x0000_s13396"/>
                  </a:ext>
                  <a:ext uri="{FF2B5EF4-FFF2-40B4-BE49-F238E27FC236}">
                    <a16:creationId xmlns:a16="http://schemas.microsoft.com/office/drawing/2014/main" id="{CE499F8C-CC92-4177-4BD0-DBF78CCB311F}"/>
                  </a:ext>
                </a:extLst>
              </xdr:cNvPr>
              <xdr:cNvSpPr/>
            </xdr:nvSpPr>
            <xdr:spPr bwMode="auto">
              <a:xfrm>
                <a:off x="576" y="857"/>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3397" name="Check Box 85" hidden="1">
                <a:extLst>
                  <a:ext uri="{63B3BB69-23CF-44E3-9099-C40C66FF867C}">
                    <a14:compatExt spid="_x0000_s13397"/>
                  </a:ext>
                  <a:ext uri="{FF2B5EF4-FFF2-40B4-BE49-F238E27FC236}">
                    <a16:creationId xmlns:a16="http://schemas.microsoft.com/office/drawing/2014/main" id="{5BE304D1-9DA9-9DDB-893B-E4741AAC48D7}"/>
                  </a:ext>
                </a:extLst>
              </xdr:cNvPr>
              <xdr:cNvSpPr/>
            </xdr:nvSpPr>
            <xdr:spPr bwMode="auto">
              <a:xfrm>
                <a:off x="604" y="85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98" name="Check Box 86" descr="H/C" hidden="1">
                <a:extLst>
                  <a:ext uri="{63B3BB69-23CF-44E3-9099-C40C66FF867C}">
                    <a14:compatExt spid="_x0000_s13398"/>
                  </a:ext>
                  <a:ext uri="{FF2B5EF4-FFF2-40B4-BE49-F238E27FC236}">
                    <a16:creationId xmlns:a16="http://schemas.microsoft.com/office/drawing/2014/main" id="{D862688B-8824-1042-D424-664EE2CB4292}"/>
                  </a:ext>
                </a:extLst>
              </xdr:cNvPr>
              <xdr:cNvSpPr/>
            </xdr:nvSpPr>
            <xdr:spPr bwMode="auto">
              <a:xfrm>
                <a:off x="604" y="873"/>
                <a:ext cx="44"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399" name="Check Box 87" hidden="1">
                <a:extLst>
                  <a:ext uri="{63B3BB69-23CF-44E3-9099-C40C66FF867C}">
                    <a14:compatExt spid="_x0000_s13399"/>
                  </a:ext>
                  <a:ext uri="{FF2B5EF4-FFF2-40B4-BE49-F238E27FC236}">
                    <a16:creationId xmlns:a16="http://schemas.microsoft.com/office/drawing/2014/main" id="{338AD59A-6C54-4891-F1C2-D29289751DC8}"/>
                  </a:ext>
                </a:extLst>
              </xdr:cNvPr>
              <xdr:cNvSpPr/>
            </xdr:nvSpPr>
            <xdr:spPr bwMode="auto">
              <a:xfrm>
                <a:off x="604" y="888"/>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3400" name="Check Box 88" hidden="1">
                <a:extLst>
                  <a:ext uri="{63B3BB69-23CF-44E3-9099-C40C66FF867C}">
                    <a14:compatExt spid="_x0000_s13400"/>
                  </a:ext>
                  <a:ext uri="{FF2B5EF4-FFF2-40B4-BE49-F238E27FC236}">
                    <a16:creationId xmlns:a16="http://schemas.microsoft.com/office/drawing/2014/main" id="{B21DEABC-F068-1B95-7D99-989D54C150AA}"/>
                  </a:ext>
                </a:extLst>
              </xdr:cNvPr>
              <xdr:cNvSpPr/>
            </xdr:nvSpPr>
            <xdr:spPr bwMode="auto">
              <a:xfrm>
                <a:off x="506" y="857"/>
                <a:ext cx="34"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0</xdr:row>
          <xdr:rowOff>76200</xdr:rowOff>
        </xdr:from>
        <xdr:to>
          <xdr:col>16</xdr:col>
          <xdr:colOff>400050</xdr:colOff>
          <xdr:row>4</xdr:row>
          <xdr:rowOff>47625</xdr:rowOff>
        </xdr:to>
        <xdr:sp macro="" textlink="">
          <xdr:nvSpPr>
            <xdr:cNvPr id="13404" name="Button 92" hidden="1">
              <a:extLst>
                <a:ext uri="{63B3BB69-23CF-44E3-9099-C40C66FF867C}">
                  <a14:compatExt spid="_x0000_s13404"/>
                </a:ext>
                <a:ext uri="{FF2B5EF4-FFF2-40B4-BE49-F238E27FC236}">
                  <a16:creationId xmlns:a16="http://schemas.microsoft.com/office/drawing/2014/main" id="{2F04ECDC-7CE0-5BE3-579C-70273B2EE1EF}"/>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US" sz="1600" b="0" i="0" u="none" strike="noStrike" baseline="0">
                  <a:solidFill>
                    <a:srgbClr val="000080"/>
                  </a:solidFill>
                  <a:latin typeface="Tahoma"/>
                  <a:ea typeface="Tahoma"/>
                  <a:cs typeface="Tahoma"/>
                </a:rPr>
                <a:t>Click Here to</a:t>
              </a:r>
            </a:p>
            <a:p>
              <a:pPr algn="ctr" rtl="0">
                <a:defRPr sz="1000"/>
              </a:pPr>
              <a:r>
                <a:rPr lang="en-US" sz="1600" b="0" i="0" u="none" strike="noStrike" baseline="0">
                  <a:solidFill>
                    <a:srgbClr val="000080"/>
                  </a:solidFill>
                  <a:latin typeface="Tahoma"/>
                  <a:ea typeface="Tahoma"/>
                  <a:cs typeface="Tahoma"/>
                </a:rPr>
                <a:t>Clear Form</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14</xdr:col>
      <xdr:colOff>428625</xdr:colOff>
      <xdr:row>28</xdr:row>
      <xdr:rowOff>0</xdr:rowOff>
    </xdr:from>
    <xdr:to>
      <xdr:col>14</xdr:col>
      <xdr:colOff>428625</xdr:colOff>
      <xdr:row>28</xdr:row>
      <xdr:rowOff>0</xdr:rowOff>
    </xdr:to>
    <xdr:sp macro="" textlink="">
      <xdr:nvSpPr>
        <xdr:cNvPr id="30834" name="Line 1">
          <a:extLst>
            <a:ext uri="{FF2B5EF4-FFF2-40B4-BE49-F238E27FC236}">
              <a16:creationId xmlns:a16="http://schemas.microsoft.com/office/drawing/2014/main" id="{5DEF37F3-9A60-9F6B-00E4-C48384092D34}"/>
            </a:ext>
          </a:extLst>
        </xdr:cNvPr>
        <xdr:cNvSpPr>
          <a:spLocks noChangeShapeType="1"/>
        </xdr:cNvSpPr>
      </xdr:nvSpPr>
      <xdr:spPr bwMode="auto">
        <a:xfrm>
          <a:off x="9058275" y="5448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457200</xdr:colOff>
      <xdr:row>28</xdr:row>
      <xdr:rowOff>0</xdr:rowOff>
    </xdr:from>
    <xdr:to>
      <xdr:col>14</xdr:col>
      <xdr:colOff>457200</xdr:colOff>
      <xdr:row>28</xdr:row>
      <xdr:rowOff>0</xdr:rowOff>
    </xdr:to>
    <xdr:sp macro="" textlink="">
      <xdr:nvSpPr>
        <xdr:cNvPr id="30835" name="Line 2">
          <a:extLst>
            <a:ext uri="{FF2B5EF4-FFF2-40B4-BE49-F238E27FC236}">
              <a16:creationId xmlns:a16="http://schemas.microsoft.com/office/drawing/2014/main" id="{5FBDADD8-C435-3F3D-681F-C02740505A52}"/>
            </a:ext>
          </a:extLst>
        </xdr:cNvPr>
        <xdr:cNvSpPr>
          <a:spLocks noChangeShapeType="1"/>
        </xdr:cNvSpPr>
      </xdr:nvSpPr>
      <xdr:spPr bwMode="auto">
        <a:xfrm>
          <a:off x="9086850" y="5448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342900</xdr:colOff>
      <xdr:row>28</xdr:row>
      <xdr:rowOff>0</xdr:rowOff>
    </xdr:from>
    <xdr:to>
      <xdr:col>14</xdr:col>
      <xdr:colOff>342900</xdr:colOff>
      <xdr:row>28</xdr:row>
      <xdr:rowOff>0</xdr:rowOff>
    </xdr:to>
    <xdr:sp macro="" textlink="">
      <xdr:nvSpPr>
        <xdr:cNvPr id="30836" name="Line 3">
          <a:extLst>
            <a:ext uri="{FF2B5EF4-FFF2-40B4-BE49-F238E27FC236}">
              <a16:creationId xmlns:a16="http://schemas.microsoft.com/office/drawing/2014/main" id="{E5330754-C809-9793-FD0A-5E7E3835C448}"/>
            </a:ext>
          </a:extLst>
        </xdr:cNvPr>
        <xdr:cNvSpPr>
          <a:spLocks noChangeShapeType="1"/>
        </xdr:cNvSpPr>
      </xdr:nvSpPr>
      <xdr:spPr bwMode="auto">
        <a:xfrm>
          <a:off x="8972550" y="5448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15</xdr:col>
      <xdr:colOff>57150</xdr:colOff>
      <xdr:row>28</xdr:row>
      <xdr:rowOff>0</xdr:rowOff>
    </xdr:from>
    <xdr:to>
      <xdr:col>15</xdr:col>
      <xdr:colOff>57150</xdr:colOff>
      <xdr:row>28</xdr:row>
      <xdr:rowOff>0</xdr:rowOff>
    </xdr:to>
    <xdr:sp macro="" textlink="">
      <xdr:nvSpPr>
        <xdr:cNvPr id="30837" name="Line 4">
          <a:extLst>
            <a:ext uri="{FF2B5EF4-FFF2-40B4-BE49-F238E27FC236}">
              <a16:creationId xmlns:a16="http://schemas.microsoft.com/office/drawing/2014/main" id="{48805BFD-F820-BDF0-464A-0E962578E776}"/>
            </a:ext>
          </a:extLst>
        </xdr:cNvPr>
        <xdr:cNvSpPr>
          <a:spLocks noChangeShapeType="1"/>
        </xdr:cNvSpPr>
      </xdr:nvSpPr>
      <xdr:spPr bwMode="auto">
        <a:xfrm>
          <a:off x="9353550" y="5448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15</xdr:col>
      <xdr:colOff>381000</xdr:colOff>
      <xdr:row>28</xdr:row>
      <xdr:rowOff>0</xdr:rowOff>
    </xdr:from>
    <xdr:to>
      <xdr:col>15</xdr:col>
      <xdr:colOff>381000</xdr:colOff>
      <xdr:row>28</xdr:row>
      <xdr:rowOff>0</xdr:rowOff>
    </xdr:to>
    <xdr:sp macro="" textlink="">
      <xdr:nvSpPr>
        <xdr:cNvPr id="30838" name="Line 5">
          <a:extLst>
            <a:ext uri="{FF2B5EF4-FFF2-40B4-BE49-F238E27FC236}">
              <a16:creationId xmlns:a16="http://schemas.microsoft.com/office/drawing/2014/main" id="{1CE4D7E9-40C1-7096-BCD7-34F7B2D61C5D}"/>
            </a:ext>
          </a:extLst>
        </xdr:cNvPr>
        <xdr:cNvSpPr>
          <a:spLocks noChangeShapeType="1"/>
        </xdr:cNvSpPr>
      </xdr:nvSpPr>
      <xdr:spPr bwMode="auto">
        <a:xfrm>
          <a:off x="9677400" y="5448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428625</xdr:colOff>
      <xdr:row>56</xdr:row>
      <xdr:rowOff>0</xdr:rowOff>
    </xdr:from>
    <xdr:to>
      <xdr:col>14</xdr:col>
      <xdr:colOff>428625</xdr:colOff>
      <xdr:row>56</xdr:row>
      <xdr:rowOff>0</xdr:rowOff>
    </xdr:to>
    <xdr:sp macro="" textlink="">
      <xdr:nvSpPr>
        <xdr:cNvPr id="30839" name="Line 6">
          <a:extLst>
            <a:ext uri="{FF2B5EF4-FFF2-40B4-BE49-F238E27FC236}">
              <a16:creationId xmlns:a16="http://schemas.microsoft.com/office/drawing/2014/main" id="{22DEC2DF-7C93-BBE4-99A5-D9E8DABF1B83}"/>
            </a:ext>
          </a:extLst>
        </xdr:cNvPr>
        <xdr:cNvSpPr>
          <a:spLocks noChangeShapeType="1"/>
        </xdr:cNvSpPr>
      </xdr:nvSpPr>
      <xdr:spPr bwMode="auto">
        <a:xfrm>
          <a:off x="9058275" y="108680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457200</xdr:colOff>
      <xdr:row>56</xdr:row>
      <xdr:rowOff>0</xdr:rowOff>
    </xdr:from>
    <xdr:to>
      <xdr:col>14</xdr:col>
      <xdr:colOff>457200</xdr:colOff>
      <xdr:row>56</xdr:row>
      <xdr:rowOff>0</xdr:rowOff>
    </xdr:to>
    <xdr:sp macro="" textlink="">
      <xdr:nvSpPr>
        <xdr:cNvPr id="30840" name="Line 7">
          <a:extLst>
            <a:ext uri="{FF2B5EF4-FFF2-40B4-BE49-F238E27FC236}">
              <a16:creationId xmlns:a16="http://schemas.microsoft.com/office/drawing/2014/main" id="{FF2BD6C3-9A37-87FB-B904-ADF0779BD908}"/>
            </a:ext>
          </a:extLst>
        </xdr:cNvPr>
        <xdr:cNvSpPr>
          <a:spLocks noChangeShapeType="1"/>
        </xdr:cNvSpPr>
      </xdr:nvSpPr>
      <xdr:spPr bwMode="auto">
        <a:xfrm>
          <a:off x="9086850" y="108680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342900</xdr:colOff>
      <xdr:row>56</xdr:row>
      <xdr:rowOff>0</xdr:rowOff>
    </xdr:from>
    <xdr:to>
      <xdr:col>14</xdr:col>
      <xdr:colOff>342900</xdr:colOff>
      <xdr:row>56</xdr:row>
      <xdr:rowOff>0</xdr:rowOff>
    </xdr:to>
    <xdr:sp macro="" textlink="">
      <xdr:nvSpPr>
        <xdr:cNvPr id="30841" name="Line 8">
          <a:extLst>
            <a:ext uri="{FF2B5EF4-FFF2-40B4-BE49-F238E27FC236}">
              <a16:creationId xmlns:a16="http://schemas.microsoft.com/office/drawing/2014/main" id="{81A7B290-E5B4-A55A-9D09-DFA0B1BC1E3B}"/>
            </a:ext>
          </a:extLst>
        </xdr:cNvPr>
        <xdr:cNvSpPr>
          <a:spLocks noChangeShapeType="1"/>
        </xdr:cNvSpPr>
      </xdr:nvSpPr>
      <xdr:spPr bwMode="auto">
        <a:xfrm>
          <a:off x="8972550" y="108680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15</xdr:col>
      <xdr:colOff>57150</xdr:colOff>
      <xdr:row>56</xdr:row>
      <xdr:rowOff>0</xdr:rowOff>
    </xdr:from>
    <xdr:to>
      <xdr:col>15</xdr:col>
      <xdr:colOff>57150</xdr:colOff>
      <xdr:row>56</xdr:row>
      <xdr:rowOff>0</xdr:rowOff>
    </xdr:to>
    <xdr:sp macro="" textlink="">
      <xdr:nvSpPr>
        <xdr:cNvPr id="30842" name="Line 9">
          <a:extLst>
            <a:ext uri="{FF2B5EF4-FFF2-40B4-BE49-F238E27FC236}">
              <a16:creationId xmlns:a16="http://schemas.microsoft.com/office/drawing/2014/main" id="{A57D9C8A-2127-7893-4962-B124C3585701}"/>
            </a:ext>
          </a:extLst>
        </xdr:cNvPr>
        <xdr:cNvSpPr>
          <a:spLocks noChangeShapeType="1"/>
        </xdr:cNvSpPr>
      </xdr:nvSpPr>
      <xdr:spPr bwMode="auto">
        <a:xfrm>
          <a:off x="9353550" y="108680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15</xdr:col>
      <xdr:colOff>381000</xdr:colOff>
      <xdr:row>56</xdr:row>
      <xdr:rowOff>0</xdr:rowOff>
    </xdr:from>
    <xdr:to>
      <xdr:col>15</xdr:col>
      <xdr:colOff>381000</xdr:colOff>
      <xdr:row>56</xdr:row>
      <xdr:rowOff>0</xdr:rowOff>
    </xdr:to>
    <xdr:sp macro="" textlink="">
      <xdr:nvSpPr>
        <xdr:cNvPr id="30843" name="Line 10">
          <a:extLst>
            <a:ext uri="{FF2B5EF4-FFF2-40B4-BE49-F238E27FC236}">
              <a16:creationId xmlns:a16="http://schemas.microsoft.com/office/drawing/2014/main" id="{8A8433F4-5355-BC35-B35B-777BE935F248}"/>
            </a:ext>
          </a:extLst>
        </xdr:cNvPr>
        <xdr:cNvSpPr>
          <a:spLocks noChangeShapeType="1"/>
        </xdr:cNvSpPr>
      </xdr:nvSpPr>
      <xdr:spPr bwMode="auto">
        <a:xfrm>
          <a:off x="9677400" y="108680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mc:AlternateContent xmlns:mc="http://schemas.openxmlformats.org/markup-compatibility/2006">
    <mc:Choice xmlns:a14="http://schemas.microsoft.com/office/drawing/2010/main" Requires="a14">
      <xdr:twoCellAnchor>
        <xdr:from>
          <xdr:col>9</xdr:col>
          <xdr:colOff>0</xdr:colOff>
          <xdr:row>28</xdr:row>
          <xdr:rowOff>0</xdr:rowOff>
        </xdr:from>
        <xdr:to>
          <xdr:col>10</xdr:col>
          <xdr:colOff>695325</xdr:colOff>
          <xdr:row>30</xdr:row>
          <xdr:rowOff>9525</xdr:rowOff>
        </xdr:to>
        <xdr:grpSp>
          <xdr:nvGrpSpPr>
            <xdr:cNvPr id="30844" name="Group 11">
              <a:extLst>
                <a:ext uri="{FF2B5EF4-FFF2-40B4-BE49-F238E27FC236}">
                  <a16:creationId xmlns:a16="http://schemas.microsoft.com/office/drawing/2014/main" id="{2F68798C-96F8-51E3-4DE8-380CFDDF6716}"/>
                </a:ext>
              </a:extLst>
            </xdr:cNvPr>
            <xdr:cNvGrpSpPr>
              <a:grpSpLocks/>
            </xdr:cNvGrpSpPr>
          </xdr:nvGrpSpPr>
          <xdr:grpSpPr bwMode="auto">
            <a:xfrm>
              <a:off x="5524500" y="5461000"/>
              <a:ext cx="1372658" cy="390525"/>
              <a:chOff x="577" y="572"/>
              <a:chExt cx="144" cy="41"/>
            </a:xfrm>
          </xdr:grpSpPr>
          <xdr:sp macro="" textlink="">
            <xdr:nvSpPr>
              <xdr:cNvPr id="17420" name="Airfare" hidden="1">
                <a:extLst>
                  <a:ext uri="{63B3BB69-23CF-44E3-9099-C40C66FF867C}">
                    <a14:compatExt spid="_x0000_s17420"/>
                  </a:ext>
                  <a:ext uri="{FF2B5EF4-FFF2-40B4-BE49-F238E27FC236}">
                    <a16:creationId xmlns:a16="http://schemas.microsoft.com/office/drawing/2014/main" id="{AC554B55-5527-0784-C2EE-D3595F259200}"/>
                  </a:ext>
                </a:extLst>
              </xdr:cNvPr>
              <xdr:cNvSpPr/>
            </xdr:nvSpPr>
            <xdr:spPr bwMode="auto">
              <a:xfrm>
                <a:off x="577" y="572"/>
                <a:ext cx="144" cy="41"/>
              </a:xfrm>
              <a:prstGeom prst="rect">
                <a:avLst/>
              </a:prstGeom>
              <a:noFill/>
              <a:ln>
                <a:noFill/>
              </a:ln>
              <a:effectLst/>
              <a:extLst>
                <a:ext uri="{909E8E84-426E-40DD-AFC4-6F175D3DCCD1}">
                  <a14:hiddenFill>
                    <a:noFill/>
                  </a14:hiddenFill>
                </a:ex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sp>
          <xdr:sp macro="" textlink="">
            <xdr:nvSpPr>
              <xdr:cNvPr id="17421" name="Option Button 13" hidden="1">
                <a:extLst>
                  <a:ext uri="{63B3BB69-23CF-44E3-9099-C40C66FF867C}">
                    <a14:compatExt spid="_x0000_s17421"/>
                  </a:ext>
                  <a:ext uri="{FF2B5EF4-FFF2-40B4-BE49-F238E27FC236}">
                    <a16:creationId xmlns:a16="http://schemas.microsoft.com/office/drawing/2014/main" id="{B22DBE2B-C60C-C991-4823-4F16C5A33BAD}"/>
                  </a:ext>
                </a:extLst>
              </xdr:cNvPr>
              <xdr:cNvSpPr/>
            </xdr:nvSpPr>
            <xdr:spPr bwMode="auto">
              <a:xfrm>
                <a:off x="578" y="574"/>
                <a:ext cx="62" cy="34"/>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7422" name="Option Button 14" hidden="1">
                <a:extLst>
                  <a:ext uri="{63B3BB69-23CF-44E3-9099-C40C66FF867C}">
                    <a14:compatExt spid="_x0000_s17422"/>
                  </a:ext>
                  <a:ext uri="{FF2B5EF4-FFF2-40B4-BE49-F238E27FC236}">
                    <a16:creationId xmlns:a16="http://schemas.microsoft.com/office/drawing/2014/main" id="{E3D9D0EF-509C-6371-0E07-3CD5DE4B8BFA}"/>
                  </a:ext>
                </a:extLst>
              </xdr:cNvPr>
              <xdr:cNvSpPr/>
            </xdr:nvSpPr>
            <xdr:spPr bwMode="auto">
              <a:xfrm>
                <a:off x="648" y="574"/>
                <a:ext cx="62" cy="34"/>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xdr:row>
          <xdr:rowOff>0</xdr:rowOff>
        </xdr:from>
        <xdr:to>
          <xdr:col>7</xdr:col>
          <xdr:colOff>666750</xdr:colOff>
          <xdr:row>30</xdr:row>
          <xdr:rowOff>0</xdr:rowOff>
        </xdr:to>
        <xdr:grpSp>
          <xdr:nvGrpSpPr>
            <xdr:cNvPr id="30845" name="Group 15">
              <a:extLst>
                <a:ext uri="{FF2B5EF4-FFF2-40B4-BE49-F238E27FC236}">
                  <a16:creationId xmlns:a16="http://schemas.microsoft.com/office/drawing/2014/main" id="{64294C64-CA53-3C18-DFA6-0E875A8AB6BE}"/>
                </a:ext>
              </a:extLst>
            </xdr:cNvPr>
            <xdr:cNvGrpSpPr>
              <a:grpSpLocks/>
            </xdr:cNvGrpSpPr>
          </xdr:nvGrpSpPr>
          <xdr:grpSpPr bwMode="auto">
            <a:xfrm>
              <a:off x="3460750" y="5461000"/>
              <a:ext cx="1375833" cy="381000"/>
              <a:chOff x="361" y="572"/>
              <a:chExt cx="144" cy="40"/>
            </a:xfrm>
          </xdr:grpSpPr>
          <xdr:sp macro="" textlink="">
            <xdr:nvSpPr>
              <xdr:cNvPr id="17424" name="ConfFees" hidden="1">
                <a:extLst>
                  <a:ext uri="{63B3BB69-23CF-44E3-9099-C40C66FF867C}">
                    <a14:compatExt spid="_x0000_s17424"/>
                  </a:ext>
                  <a:ext uri="{FF2B5EF4-FFF2-40B4-BE49-F238E27FC236}">
                    <a16:creationId xmlns:a16="http://schemas.microsoft.com/office/drawing/2014/main" id="{E83C4F63-F72C-0816-0847-9E5E0BD10AA1}"/>
                  </a:ext>
                </a:extLst>
              </xdr:cNvPr>
              <xdr:cNvSpPr/>
            </xdr:nvSpPr>
            <xdr:spPr bwMode="auto">
              <a:xfrm>
                <a:off x="361" y="572"/>
                <a:ext cx="144" cy="40"/>
              </a:xfrm>
              <a:prstGeom prst="rect">
                <a:avLst/>
              </a:prstGeom>
              <a:noFill/>
              <a:ln>
                <a:noFill/>
              </a:ln>
              <a:effectLst/>
              <a:extLst>
                <a:ext uri="{909E8E84-426E-40DD-AFC4-6F175D3DCCD1}">
                  <a14:hiddenFill>
                    <a:noFill/>
                  </a14:hiddenFill>
                </a:ex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sp>
          <xdr:sp macro="" textlink="">
            <xdr:nvSpPr>
              <xdr:cNvPr id="17425" name="Option Button 17" hidden="1">
                <a:extLst>
                  <a:ext uri="{63B3BB69-23CF-44E3-9099-C40C66FF867C}">
                    <a14:compatExt spid="_x0000_s17425"/>
                  </a:ext>
                  <a:ext uri="{FF2B5EF4-FFF2-40B4-BE49-F238E27FC236}">
                    <a16:creationId xmlns:a16="http://schemas.microsoft.com/office/drawing/2014/main" id="{202137F8-F064-02CE-9349-22D9DB3839CB}"/>
                  </a:ext>
                </a:extLst>
              </xdr:cNvPr>
              <xdr:cNvSpPr/>
            </xdr:nvSpPr>
            <xdr:spPr bwMode="auto">
              <a:xfrm>
                <a:off x="366" y="579"/>
                <a:ext cx="44"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7426" name="Option Button 18" hidden="1">
                <a:extLst>
                  <a:ext uri="{63B3BB69-23CF-44E3-9099-C40C66FF867C}">
                    <a14:compatExt spid="_x0000_s17426"/>
                  </a:ext>
                  <a:ext uri="{FF2B5EF4-FFF2-40B4-BE49-F238E27FC236}">
                    <a16:creationId xmlns:a16="http://schemas.microsoft.com/office/drawing/2014/main" id="{1B57A595-09D0-D8A3-D3BD-7D6084DD6257}"/>
                  </a:ext>
                </a:extLst>
              </xdr:cNvPr>
              <xdr:cNvSpPr/>
            </xdr:nvSpPr>
            <xdr:spPr bwMode="auto">
              <a:xfrm>
                <a:off x="419" y="579"/>
                <a:ext cx="53"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61</xdr:row>
          <xdr:rowOff>0</xdr:rowOff>
        </xdr:from>
        <xdr:to>
          <xdr:col>10</xdr:col>
          <xdr:colOff>695325</xdr:colOff>
          <xdr:row>63</xdr:row>
          <xdr:rowOff>9525</xdr:rowOff>
        </xdr:to>
        <xdr:grpSp>
          <xdr:nvGrpSpPr>
            <xdr:cNvPr id="30846" name="Group 19">
              <a:extLst>
                <a:ext uri="{FF2B5EF4-FFF2-40B4-BE49-F238E27FC236}">
                  <a16:creationId xmlns:a16="http://schemas.microsoft.com/office/drawing/2014/main" id="{C9235ECA-AF78-D4D7-49F5-8454034C3B37}"/>
                </a:ext>
              </a:extLst>
            </xdr:cNvPr>
            <xdr:cNvGrpSpPr>
              <a:grpSpLocks/>
            </xdr:cNvGrpSpPr>
          </xdr:nvGrpSpPr>
          <xdr:grpSpPr bwMode="auto">
            <a:xfrm>
              <a:off x="5524500" y="11842750"/>
              <a:ext cx="1372658" cy="390525"/>
              <a:chOff x="577" y="1241"/>
              <a:chExt cx="144" cy="41"/>
            </a:xfrm>
          </xdr:grpSpPr>
          <xdr:sp macro="" textlink="">
            <xdr:nvSpPr>
              <xdr:cNvPr id="17428" name="Airfare" hidden="1">
                <a:extLst>
                  <a:ext uri="{63B3BB69-23CF-44E3-9099-C40C66FF867C}">
                    <a14:compatExt spid="_x0000_s17428"/>
                  </a:ext>
                  <a:ext uri="{FF2B5EF4-FFF2-40B4-BE49-F238E27FC236}">
                    <a16:creationId xmlns:a16="http://schemas.microsoft.com/office/drawing/2014/main" id="{8B3CAB7D-344D-8EF3-7EE5-E8C73FC938CA}"/>
                  </a:ext>
                </a:extLst>
              </xdr:cNvPr>
              <xdr:cNvSpPr/>
            </xdr:nvSpPr>
            <xdr:spPr bwMode="auto">
              <a:xfrm>
                <a:off x="577" y="1241"/>
                <a:ext cx="144" cy="41"/>
              </a:xfrm>
              <a:prstGeom prst="rect">
                <a:avLst/>
              </a:prstGeom>
              <a:noFill/>
              <a:ln>
                <a:noFill/>
              </a:ln>
              <a:effectLst/>
              <a:extLst>
                <a:ext uri="{909E8E84-426E-40DD-AFC4-6F175D3DCCD1}">
                  <a14:hiddenFill>
                    <a:noFill/>
                  </a14:hiddenFill>
                </a:ex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sp>
          <xdr:sp macro="" textlink="">
            <xdr:nvSpPr>
              <xdr:cNvPr id="17429" name="Option Button 21" hidden="1">
                <a:extLst>
                  <a:ext uri="{63B3BB69-23CF-44E3-9099-C40C66FF867C}">
                    <a14:compatExt spid="_x0000_s17429"/>
                  </a:ext>
                  <a:ext uri="{FF2B5EF4-FFF2-40B4-BE49-F238E27FC236}">
                    <a16:creationId xmlns:a16="http://schemas.microsoft.com/office/drawing/2014/main" id="{1CFC4B25-8CD9-CF4A-5364-65BAB479F9BD}"/>
                  </a:ext>
                </a:extLst>
              </xdr:cNvPr>
              <xdr:cNvSpPr/>
            </xdr:nvSpPr>
            <xdr:spPr bwMode="auto">
              <a:xfrm>
                <a:off x="578" y="1243"/>
                <a:ext cx="62" cy="34"/>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7430" name="Option Button 22" hidden="1">
                <a:extLst>
                  <a:ext uri="{63B3BB69-23CF-44E3-9099-C40C66FF867C}">
                    <a14:compatExt spid="_x0000_s17430"/>
                  </a:ext>
                  <a:ext uri="{FF2B5EF4-FFF2-40B4-BE49-F238E27FC236}">
                    <a16:creationId xmlns:a16="http://schemas.microsoft.com/office/drawing/2014/main" id="{C0B554A7-E81D-B7DE-3833-0599FAA8485B}"/>
                  </a:ext>
                </a:extLst>
              </xdr:cNvPr>
              <xdr:cNvSpPr/>
            </xdr:nvSpPr>
            <xdr:spPr bwMode="auto">
              <a:xfrm>
                <a:off x="648" y="1243"/>
                <a:ext cx="62" cy="34"/>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61</xdr:row>
          <xdr:rowOff>0</xdr:rowOff>
        </xdr:from>
        <xdr:to>
          <xdr:col>7</xdr:col>
          <xdr:colOff>666750</xdr:colOff>
          <xdr:row>63</xdr:row>
          <xdr:rowOff>0</xdr:rowOff>
        </xdr:to>
        <xdr:grpSp>
          <xdr:nvGrpSpPr>
            <xdr:cNvPr id="30847" name="Group 23">
              <a:extLst>
                <a:ext uri="{FF2B5EF4-FFF2-40B4-BE49-F238E27FC236}">
                  <a16:creationId xmlns:a16="http://schemas.microsoft.com/office/drawing/2014/main" id="{CB4EA934-267B-E14B-0829-80675BD1E455}"/>
                </a:ext>
              </a:extLst>
            </xdr:cNvPr>
            <xdr:cNvGrpSpPr>
              <a:grpSpLocks/>
            </xdr:cNvGrpSpPr>
          </xdr:nvGrpSpPr>
          <xdr:grpSpPr bwMode="auto">
            <a:xfrm>
              <a:off x="3460750" y="11842750"/>
              <a:ext cx="1375833" cy="381000"/>
              <a:chOff x="361" y="1241"/>
              <a:chExt cx="144" cy="40"/>
            </a:xfrm>
          </xdr:grpSpPr>
          <xdr:sp macro="" textlink="">
            <xdr:nvSpPr>
              <xdr:cNvPr id="17432" name="ConfFees" hidden="1">
                <a:extLst>
                  <a:ext uri="{63B3BB69-23CF-44E3-9099-C40C66FF867C}">
                    <a14:compatExt spid="_x0000_s17432"/>
                  </a:ext>
                  <a:ext uri="{FF2B5EF4-FFF2-40B4-BE49-F238E27FC236}">
                    <a16:creationId xmlns:a16="http://schemas.microsoft.com/office/drawing/2014/main" id="{70DF8C4F-E399-267E-F335-B24397C3AE53}"/>
                  </a:ext>
                </a:extLst>
              </xdr:cNvPr>
              <xdr:cNvSpPr/>
            </xdr:nvSpPr>
            <xdr:spPr bwMode="auto">
              <a:xfrm>
                <a:off x="361" y="1241"/>
                <a:ext cx="144" cy="40"/>
              </a:xfrm>
              <a:prstGeom prst="rect">
                <a:avLst/>
              </a:prstGeom>
              <a:noFill/>
              <a:ln>
                <a:noFill/>
              </a:ln>
              <a:effectLst/>
              <a:extLst>
                <a:ext uri="{909E8E84-426E-40DD-AFC4-6F175D3DCCD1}">
                  <a14:hiddenFill>
                    <a:noFill/>
                  </a14:hiddenFill>
                </a:ex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sp>
          <xdr:sp macro="" textlink="">
            <xdr:nvSpPr>
              <xdr:cNvPr id="17433" name="Option Button 25" hidden="1">
                <a:extLst>
                  <a:ext uri="{63B3BB69-23CF-44E3-9099-C40C66FF867C}">
                    <a14:compatExt spid="_x0000_s17433"/>
                  </a:ext>
                  <a:ext uri="{FF2B5EF4-FFF2-40B4-BE49-F238E27FC236}">
                    <a16:creationId xmlns:a16="http://schemas.microsoft.com/office/drawing/2014/main" id="{961A64FB-E89E-F44A-2B35-9821B908EDB3}"/>
                  </a:ext>
                </a:extLst>
              </xdr:cNvPr>
              <xdr:cNvSpPr/>
            </xdr:nvSpPr>
            <xdr:spPr bwMode="auto">
              <a:xfrm>
                <a:off x="366" y="1248"/>
                <a:ext cx="44"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7434" name="Option Button 26" hidden="1">
                <a:extLst>
                  <a:ext uri="{63B3BB69-23CF-44E3-9099-C40C66FF867C}">
                    <a14:compatExt spid="_x0000_s17434"/>
                  </a:ext>
                  <a:ext uri="{FF2B5EF4-FFF2-40B4-BE49-F238E27FC236}">
                    <a16:creationId xmlns:a16="http://schemas.microsoft.com/office/drawing/2014/main" id="{DAF806C3-F13C-6EB2-AECB-204454837562}"/>
                  </a:ext>
                </a:extLst>
              </xdr:cNvPr>
              <xdr:cNvSpPr/>
            </xdr:nvSpPr>
            <xdr:spPr bwMode="auto">
              <a:xfrm>
                <a:off x="419" y="1248"/>
                <a:ext cx="53"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10</xdr:row>
          <xdr:rowOff>85725</xdr:rowOff>
        </xdr:from>
        <xdr:to>
          <xdr:col>10</xdr:col>
          <xdr:colOff>0</xdr:colOff>
          <xdr:row>11</xdr:row>
          <xdr:rowOff>504825</xdr:rowOff>
        </xdr:to>
        <xdr:grpSp>
          <xdr:nvGrpSpPr>
            <xdr:cNvPr id="30848" name="Group 27">
              <a:extLst>
                <a:ext uri="{FF2B5EF4-FFF2-40B4-BE49-F238E27FC236}">
                  <a16:creationId xmlns:a16="http://schemas.microsoft.com/office/drawing/2014/main" id="{D8A18B82-B47C-0836-4DFC-A84952E777F4}"/>
                </a:ext>
              </a:extLst>
            </xdr:cNvPr>
            <xdr:cNvGrpSpPr>
              <a:grpSpLocks/>
            </xdr:cNvGrpSpPr>
          </xdr:nvGrpSpPr>
          <xdr:grpSpPr bwMode="auto">
            <a:xfrm>
              <a:off x="2762250" y="1800225"/>
              <a:ext cx="3439583" cy="524933"/>
              <a:chOff x="288" y="187"/>
              <a:chExt cx="360" cy="55"/>
            </a:xfrm>
          </xdr:grpSpPr>
          <xdr:sp macro="" textlink="">
            <xdr:nvSpPr>
              <xdr:cNvPr id="17436" name="Check Box 28" hidden="1">
                <a:extLst>
                  <a:ext uri="{63B3BB69-23CF-44E3-9099-C40C66FF867C}">
                    <a14:compatExt spid="_x0000_s17436"/>
                  </a:ext>
                  <a:ext uri="{FF2B5EF4-FFF2-40B4-BE49-F238E27FC236}">
                    <a16:creationId xmlns:a16="http://schemas.microsoft.com/office/drawing/2014/main" id="{28EA2D06-0B27-5F47-D064-E83D1151DAF1}"/>
                  </a:ext>
                </a:extLst>
              </xdr:cNvPr>
              <xdr:cNvSpPr/>
            </xdr:nvSpPr>
            <xdr:spPr bwMode="auto">
              <a:xfrm>
                <a:off x="288" y="218"/>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7437" name="Check Box 29" hidden="1">
                <a:extLst>
                  <a:ext uri="{63B3BB69-23CF-44E3-9099-C40C66FF867C}">
                    <a14:compatExt spid="_x0000_s17437"/>
                  </a:ext>
                  <a:ext uri="{FF2B5EF4-FFF2-40B4-BE49-F238E27FC236}">
                    <a16:creationId xmlns:a16="http://schemas.microsoft.com/office/drawing/2014/main" id="{6950A08E-20D0-3F32-3EED-E774025859B9}"/>
                  </a:ext>
                </a:extLst>
              </xdr:cNvPr>
              <xdr:cNvSpPr/>
            </xdr:nvSpPr>
            <xdr:spPr bwMode="auto">
              <a:xfrm>
                <a:off x="288" y="203"/>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7438" name="Check Box 30" hidden="1">
                <a:extLst>
                  <a:ext uri="{63B3BB69-23CF-44E3-9099-C40C66FF867C}">
                    <a14:compatExt spid="_x0000_s17438"/>
                  </a:ext>
                  <a:ext uri="{FF2B5EF4-FFF2-40B4-BE49-F238E27FC236}">
                    <a16:creationId xmlns:a16="http://schemas.microsoft.com/office/drawing/2014/main" id="{487B8D95-ECA3-7412-D5B5-0279BD1B6C6F}"/>
                  </a:ext>
                </a:extLst>
              </xdr:cNvPr>
              <xdr:cNvSpPr/>
            </xdr:nvSpPr>
            <xdr:spPr bwMode="auto">
              <a:xfrm>
                <a:off x="288" y="18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7439" name="Check Box 31" hidden="1">
                <a:extLst>
                  <a:ext uri="{63B3BB69-23CF-44E3-9099-C40C66FF867C}">
                    <a14:compatExt spid="_x0000_s17439"/>
                  </a:ext>
                  <a:ext uri="{FF2B5EF4-FFF2-40B4-BE49-F238E27FC236}">
                    <a16:creationId xmlns:a16="http://schemas.microsoft.com/office/drawing/2014/main" id="{651168E4-A9F1-50EC-B899-D15D4490A153}"/>
                  </a:ext>
                </a:extLst>
              </xdr:cNvPr>
              <xdr:cNvSpPr/>
            </xdr:nvSpPr>
            <xdr:spPr bwMode="auto">
              <a:xfrm>
                <a:off x="316" y="18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40" name="Check Box 32" descr="H/C" hidden="1">
                <a:extLst>
                  <a:ext uri="{63B3BB69-23CF-44E3-9099-C40C66FF867C}">
                    <a14:compatExt spid="_x0000_s17440"/>
                  </a:ext>
                  <a:ext uri="{FF2B5EF4-FFF2-40B4-BE49-F238E27FC236}">
                    <a16:creationId xmlns:a16="http://schemas.microsoft.com/office/drawing/2014/main" id="{3340FAF2-643B-A715-0AD1-BABE1A1F49CB}"/>
                  </a:ext>
                </a:extLst>
              </xdr:cNvPr>
              <xdr:cNvSpPr/>
            </xdr:nvSpPr>
            <xdr:spPr bwMode="auto">
              <a:xfrm>
                <a:off x="316" y="203"/>
                <a:ext cx="45"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41" name="Check Box 33" hidden="1">
                <a:extLst>
                  <a:ext uri="{63B3BB69-23CF-44E3-9099-C40C66FF867C}">
                    <a14:compatExt spid="_x0000_s17441"/>
                  </a:ext>
                  <a:ext uri="{FF2B5EF4-FFF2-40B4-BE49-F238E27FC236}">
                    <a16:creationId xmlns:a16="http://schemas.microsoft.com/office/drawing/2014/main" id="{93B76CB7-045E-61DB-A190-C41C540154C7}"/>
                  </a:ext>
                </a:extLst>
              </xdr:cNvPr>
              <xdr:cNvSpPr/>
            </xdr:nvSpPr>
            <xdr:spPr bwMode="auto">
              <a:xfrm>
                <a:off x="316" y="219"/>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42" name="Check Box 34" hidden="1">
                <a:extLst>
                  <a:ext uri="{63B3BB69-23CF-44E3-9099-C40C66FF867C}">
                    <a14:compatExt spid="_x0000_s17442"/>
                  </a:ext>
                  <a:ext uri="{FF2B5EF4-FFF2-40B4-BE49-F238E27FC236}">
                    <a16:creationId xmlns:a16="http://schemas.microsoft.com/office/drawing/2014/main" id="{6352B7CC-158F-4178-697E-10808D98F45B}"/>
                  </a:ext>
                </a:extLst>
              </xdr:cNvPr>
              <xdr:cNvSpPr/>
            </xdr:nvSpPr>
            <xdr:spPr bwMode="auto">
              <a:xfrm>
                <a:off x="361" y="218"/>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7443" name="Check Box 35" hidden="1">
                <a:extLst>
                  <a:ext uri="{63B3BB69-23CF-44E3-9099-C40C66FF867C}">
                    <a14:compatExt spid="_x0000_s17443"/>
                  </a:ext>
                  <a:ext uri="{FF2B5EF4-FFF2-40B4-BE49-F238E27FC236}">
                    <a16:creationId xmlns:a16="http://schemas.microsoft.com/office/drawing/2014/main" id="{48B02A8D-ECFD-CBA7-F76D-A6E4E27420A7}"/>
                  </a:ext>
                </a:extLst>
              </xdr:cNvPr>
              <xdr:cNvSpPr/>
            </xdr:nvSpPr>
            <xdr:spPr bwMode="auto">
              <a:xfrm>
                <a:off x="361" y="203"/>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7444" name="Check Box 36" hidden="1">
                <a:extLst>
                  <a:ext uri="{63B3BB69-23CF-44E3-9099-C40C66FF867C}">
                    <a14:compatExt spid="_x0000_s17444"/>
                  </a:ext>
                  <a:ext uri="{FF2B5EF4-FFF2-40B4-BE49-F238E27FC236}">
                    <a16:creationId xmlns:a16="http://schemas.microsoft.com/office/drawing/2014/main" id="{F2F0E44C-9430-4E97-AD67-B8318AE83B80}"/>
                  </a:ext>
                </a:extLst>
              </xdr:cNvPr>
              <xdr:cNvSpPr/>
            </xdr:nvSpPr>
            <xdr:spPr bwMode="auto">
              <a:xfrm>
                <a:off x="361" y="18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7445" name="Check Box 37" hidden="1">
                <a:extLst>
                  <a:ext uri="{63B3BB69-23CF-44E3-9099-C40C66FF867C}">
                    <a14:compatExt spid="_x0000_s17445"/>
                  </a:ext>
                  <a:ext uri="{FF2B5EF4-FFF2-40B4-BE49-F238E27FC236}">
                    <a16:creationId xmlns:a16="http://schemas.microsoft.com/office/drawing/2014/main" id="{E60D36D5-9122-0E9A-F421-D60BD90394ED}"/>
                  </a:ext>
                </a:extLst>
              </xdr:cNvPr>
              <xdr:cNvSpPr/>
            </xdr:nvSpPr>
            <xdr:spPr bwMode="auto">
              <a:xfrm>
                <a:off x="388" y="18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46" name="Check Box 38" descr="H/C" hidden="1">
                <a:extLst>
                  <a:ext uri="{63B3BB69-23CF-44E3-9099-C40C66FF867C}">
                    <a14:compatExt spid="_x0000_s17446"/>
                  </a:ext>
                  <a:ext uri="{FF2B5EF4-FFF2-40B4-BE49-F238E27FC236}">
                    <a16:creationId xmlns:a16="http://schemas.microsoft.com/office/drawing/2014/main" id="{86116A31-8333-F8FC-20D8-E19AD0A63672}"/>
                  </a:ext>
                </a:extLst>
              </xdr:cNvPr>
              <xdr:cNvSpPr/>
            </xdr:nvSpPr>
            <xdr:spPr bwMode="auto">
              <a:xfrm>
                <a:off x="388" y="203"/>
                <a:ext cx="4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47" name="Check Box 39" hidden="1">
                <a:extLst>
                  <a:ext uri="{63B3BB69-23CF-44E3-9099-C40C66FF867C}">
                    <a14:compatExt spid="_x0000_s17447"/>
                  </a:ext>
                  <a:ext uri="{FF2B5EF4-FFF2-40B4-BE49-F238E27FC236}">
                    <a16:creationId xmlns:a16="http://schemas.microsoft.com/office/drawing/2014/main" id="{833C644D-E869-7DC6-1DD4-3B4E13392E39}"/>
                  </a:ext>
                </a:extLst>
              </xdr:cNvPr>
              <xdr:cNvSpPr/>
            </xdr:nvSpPr>
            <xdr:spPr bwMode="auto">
              <a:xfrm>
                <a:off x="388" y="219"/>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48" name="Check Box 40" hidden="1">
                <a:extLst>
                  <a:ext uri="{63B3BB69-23CF-44E3-9099-C40C66FF867C}">
                    <a14:compatExt spid="_x0000_s17448"/>
                  </a:ext>
                  <a:ext uri="{FF2B5EF4-FFF2-40B4-BE49-F238E27FC236}">
                    <a16:creationId xmlns:a16="http://schemas.microsoft.com/office/drawing/2014/main" id="{EBFA294D-3A21-8AF4-3883-62A3BE544090}"/>
                  </a:ext>
                </a:extLst>
              </xdr:cNvPr>
              <xdr:cNvSpPr/>
            </xdr:nvSpPr>
            <xdr:spPr bwMode="auto">
              <a:xfrm>
                <a:off x="433" y="218"/>
                <a:ext cx="38"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7449" name="Check Box 41" hidden="1">
                <a:extLst>
                  <a:ext uri="{63B3BB69-23CF-44E3-9099-C40C66FF867C}">
                    <a14:compatExt spid="_x0000_s17449"/>
                  </a:ext>
                  <a:ext uri="{FF2B5EF4-FFF2-40B4-BE49-F238E27FC236}">
                    <a16:creationId xmlns:a16="http://schemas.microsoft.com/office/drawing/2014/main" id="{59BEA36E-3D59-EB14-8370-5A3A1DC1FEE0}"/>
                  </a:ext>
                </a:extLst>
              </xdr:cNvPr>
              <xdr:cNvSpPr/>
            </xdr:nvSpPr>
            <xdr:spPr bwMode="auto">
              <a:xfrm>
                <a:off x="433" y="203"/>
                <a:ext cx="40"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7450" name="Check Box 42" hidden="1">
                <a:extLst>
                  <a:ext uri="{63B3BB69-23CF-44E3-9099-C40C66FF867C}">
                    <a14:compatExt spid="_x0000_s17450"/>
                  </a:ext>
                  <a:ext uri="{FF2B5EF4-FFF2-40B4-BE49-F238E27FC236}">
                    <a16:creationId xmlns:a16="http://schemas.microsoft.com/office/drawing/2014/main" id="{2D4C2077-1A97-60B0-94A0-C70EE8D7CD93}"/>
                  </a:ext>
                </a:extLst>
              </xdr:cNvPr>
              <xdr:cNvSpPr/>
            </xdr:nvSpPr>
            <xdr:spPr bwMode="auto">
              <a:xfrm>
                <a:off x="433" y="187"/>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7451" name="Check Box 43" hidden="1">
                <a:extLst>
                  <a:ext uri="{63B3BB69-23CF-44E3-9099-C40C66FF867C}">
                    <a14:compatExt spid="_x0000_s17451"/>
                  </a:ext>
                  <a:ext uri="{FF2B5EF4-FFF2-40B4-BE49-F238E27FC236}">
                    <a16:creationId xmlns:a16="http://schemas.microsoft.com/office/drawing/2014/main" id="{127D2F79-F967-709F-9114-5933BE357128}"/>
                  </a:ext>
                </a:extLst>
              </xdr:cNvPr>
              <xdr:cNvSpPr/>
            </xdr:nvSpPr>
            <xdr:spPr bwMode="auto">
              <a:xfrm>
                <a:off x="460" y="18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52" name="Check Box 44" descr="H/C" hidden="1">
                <a:extLst>
                  <a:ext uri="{63B3BB69-23CF-44E3-9099-C40C66FF867C}">
                    <a14:compatExt spid="_x0000_s17452"/>
                  </a:ext>
                  <a:ext uri="{FF2B5EF4-FFF2-40B4-BE49-F238E27FC236}">
                    <a16:creationId xmlns:a16="http://schemas.microsoft.com/office/drawing/2014/main" id="{E6ADFBCE-C4B0-203F-A993-313CB8582A6F}"/>
                  </a:ext>
                </a:extLst>
              </xdr:cNvPr>
              <xdr:cNvSpPr/>
            </xdr:nvSpPr>
            <xdr:spPr bwMode="auto">
              <a:xfrm>
                <a:off x="460" y="203"/>
                <a:ext cx="45"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53" name="Check Box 45" hidden="1">
                <a:extLst>
                  <a:ext uri="{63B3BB69-23CF-44E3-9099-C40C66FF867C}">
                    <a14:compatExt spid="_x0000_s17453"/>
                  </a:ext>
                  <a:ext uri="{FF2B5EF4-FFF2-40B4-BE49-F238E27FC236}">
                    <a16:creationId xmlns:a16="http://schemas.microsoft.com/office/drawing/2014/main" id="{116378E0-527F-7412-E59A-9F7F6C66338A}"/>
                  </a:ext>
                </a:extLst>
              </xdr:cNvPr>
              <xdr:cNvSpPr/>
            </xdr:nvSpPr>
            <xdr:spPr bwMode="auto">
              <a:xfrm>
                <a:off x="460" y="219"/>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54" name="Check Box 46" hidden="1">
                <a:extLst>
                  <a:ext uri="{63B3BB69-23CF-44E3-9099-C40C66FF867C}">
                    <a14:compatExt spid="_x0000_s17454"/>
                  </a:ext>
                  <a:ext uri="{FF2B5EF4-FFF2-40B4-BE49-F238E27FC236}">
                    <a16:creationId xmlns:a16="http://schemas.microsoft.com/office/drawing/2014/main" id="{0F07CDCC-ED78-25B9-2EF5-555E234284A1}"/>
                  </a:ext>
                </a:extLst>
              </xdr:cNvPr>
              <xdr:cNvSpPr/>
            </xdr:nvSpPr>
            <xdr:spPr bwMode="auto">
              <a:xfrm>
                <a:off x="505" y="218"/>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7455" name="Check Box 47" hidden="1">
                <a:extLst>
                  <a:ext uri="{63B3BB69-23CF-44E3-9099-C40C66FF867C}">
                    <a14:compatExt spid="_x0000_s17455"/>
                  </a:ext>
                  <a:ext uri="{FF2B5EF4-FFF2-40B4-BE49-F238E27FC236}">
                    <a16:creationId xmlns:a16="http://schemas.microsoft.com/office/drawing/2014/main" id="{E71C3BDD-53F9-2F80-4B09-470E007A57A0}"/>
                  </a:ext>
                </a:extLst>
              </xdr:cNvPr>
              <xdr:cNvSpPr/>
            </xdr:nvSpPr>
            <xdr:spPr bwMode="auto">
              <a:xfrm>
                <a:off x="505" y="203"/>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7456" name="Check Box 48" hidden="1">
                <a:extLst>
                  <a:ext uri="{63B3BB69-23CF-44E3-9099-C40C66FF867C}">
                    <a14:compatExt spid="_x0000_s17456"/>
                  </a:ext>
                  <a:ext uri="{FF2B5EF4-FFF2-40B4-BE49-F238E27FC236}">
                    <a16:creationId xmlns:a16="http://schemas.microsoft.com/office/drawing/2014/main" id="{15F88D2F-F5A7-93BD-F9AC-D6D1D0143116}"/>
                  </a:ext>
                </a:extLst>
              </xdr:cNvPr>
              <xdr:cNvSpPr/>
            </xdr:nvSpPr>
            <xdr:spPr bwMode="auto">
              <a:xfrm>
                <a:off x="532" y="18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57" name="Check Box 49" descr="H/C" hidden="1">
                <a:extLst>
                  <a:ext uri="{63B3BB69-23CF-44E3-9099-C40C66FF867C}">
                    <a14:compatExt spid="_x0000_s17457"/>
                  </a:ext>
                  <a:ext uri="{FF2B5EF4-FFF2-40B4-BE49-F238E27FC236}">
                    <a16:creationId xmlns:a16="http://schemas.microsoft.com/office/drawing/2014/main" id="{46796522-A012-D342-2501-4947CFE87359}"/>
                  </a:ext>
                </a:extLst>
              </xdr:cNvPr>
              <xdr:cNvSpPr/>
            </xdr:nvSpPr>
            <xdr:spPr bwMode="auto">
              <a:xfrm>
                <a:off x="532" y="203"/>
                <a:ext cx="4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58" name="Check Box 50" hidden="1">
                <a:extLst>
                  <a:ext uri="{63B3BB69-23CF-44E3-9099-C40C66FF867C}">
                    <a14:compatExt spid="_x0000_s17458"/>
                  </a:ext>
                  <a:ext uri="{FF2B5EF4-FFF2-40B4-BE49-F238E27FC236}">
                    <a16:creationId xmlns:a16="http://schemas.microsoft.com/office/drawing/2014/main" id="{33340AF9-2F80-4B24-56B9-1E391C72DD55}"/>
                  </a:ext>
                </a:extLst>
              </xdr:cNvPr>
              <xdr:cNvSpPr/>
            </xdr:nvSpPr>
            <xdr:spPr bwMode="auto">
              <a:xfrm>
                <a:off x="532" y="219"/>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59" name="Check Box 51" hidden="1">
                <a:extLst>
                  <a:ext uri="{63B3BB69-23CF-44E3-9099-C40C66FF867C}">
                    <a14:compatExt spid="_x0000_s17459"/>
                  </a:ext>
                  <a:ext uri="{FF2B5EF4-FFF2-40B4-BE49-F238E27FC236}">
                    <a16:creationId xmlns:a16="http://schemas.microsoft.com/office/drawing/2014/main" id="{67756777-E9C6-E707-FCFC-EE4BA938786E}"/>
                  </a:ext>
                </a:extLst>
              </xdr:cNvPr>
              <xdr:cNvSpPr/>
            </xdr:nvSpPr>
            <xdr:spPr bwMode="auto">
              <a:xfrm>
                <a:off x="576" y="218"/>
                <a:ext cx="38"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7460" name="Check Box 52" hidden="1">
                <a:extLst>
                  <a:ext uri="{63B3BB69-23CF-44E3-9099-C40C66FF867C}">
                    <a14:compatExt spid="_x0000_s17460"/>
                  </a:ext>
                  <a:ext uri="{FF2B5EF4-FFF2-40B4-BE49-F238E27FC236}">
                    <a16:creationId xmlns:a16="http://schemas.microsoft.com/office/drawing/2014/main" id="{1401C983-3CDC-027B-34AB-0CBDAB11DDC8}"/>
                  </a:ext>
                </a:extLst>
              </xdr:cNvPr>
              <xdr:cNvSpPr/>
            </xdr:nvSpPr>
            <xdr:spPr bwMode="auto">
              <a:xfrm>
                <a:off x="576" y="203"/>
                <a:ext cx="40"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7461" name="Check Box 53" hidden="1">
                <a:extLst>
                  <a:ext uri="{63B3BB69-23CF-44E3-9099-C40C66FF867C}">
                    <a14:compatExt spid="_x0000_s17461"/>
                  </a:ext>
                  <a:ext uri="{FF2B5EF4-FFF2-40B4-BE49-F238E27FC236}">
                    <a16:creationId xmlns:a16="http://schemas.microsoft.com/office/drawing/2014/main" id="{E75610CE-014B-64DC-2928-343708FA4C8D}"/>
                  </a:ext>
                </a:extLst>
              </xdr:cNvPr>
              <xdr:cNvSpPr/>
            </xdr:nvSpPr>
            <xdr:spPr bwMode="auto">
              <a:xfrm>
                <a:off x="576" y="187"/>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7462" name="Check Box 54" hidden="1">
                <a:extLst>
                  <a:ext uri="{63B3BB69-23CF-44E3-9099-C40C66FF867C}">
                    <a14:compatExt spid="_x0000_s17462"/>
                  </a:ext>
                  <a:ext uri="{FF2B5EF4-FFF2-40B4-BE49-F238E27FC236}">
                    <a16:creationId xmlns:a16="http://schemas.microsoft.com/office/drawing/2014/main" id="{F0F8C194-6F44-5077-5C5F-4F26CA69F82F}"/>
                  </a:ext>
                </a:extLst>
              </xdr:cNvPr>
              <xdr:cNvSpPr/>
            </xdr:nvSpPr>
            <xdr:spPr bwMode="auto">
              <a:xfrm>
                <a:off x="604" y="18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63" name="Check Box 55" descr="H/C" hidden="1">
                <a:extLst>
                  <a:ext uri="{63B3BB69-23CF-44E3-9099-C40C66FF867C}">
                    <a14:compatExt spid="_x0000_s17463"/>
                  </a:ext>
                  <a:ext uri="{FF2B5EF4-FFF2-40B4-BE49-F238E27FC236}">
                    <a16:creationId xmlns:a16="http://schemas.microsoft.com/office/drawing/2014/main" id="{5263D475-EBF8-A483-6906-9A1657C39929}"/>
                  </a:ext>
                </a:extLst>
              </xdr:cNvPr>
              <xdr:cNvSpPr/>
            </xdr:nvSpPr>
            <xdr:spPr bwMode="auto">
              <a:xfrm>
                <a:off x="604" y="203"/>
                <a:ext cx="4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64" name="Check Box 56" hidden="1">
                <a:extLst>
                  <a:ext uri="{63B3BB69-23CF-44E3-9099-C40C66FF867C}">
                    <a14:compatExt spid="_x0000_s17464"/>
                  </a:ext>
                  <a:ext uri="{FF2B5EF4-FFF2-40B4-BE49-F238E27FC236}">
                    <a16:creationId xmlns:a16="http://schemas.microsoft.com/office/drawing/2014/main" id="{1C8CDB69-1F9A-7C01-CE35-A1E46F7C01FF}"/>
                  </a:ext>
                </a:extLst>
              </xdr:cNvPr>
              <xdr:cNvSpPr/>
            </xdr:nvSpPr>
            <xdr:spPr bwMode="auto">
              <a:xfrm>
                <a:off x="604" y="219"/>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65" name="Check Box 57" hidden="1">
                <a:extLst>
                  <a:ext uri="{63B3BB69-23CF-44E3-9099-C40C66FF867C}">
                    <a14:compatExt spid="_x0000_s17465"/>
                  </a:ext>
                  <a:ext uri="{FF2B5EF4-FFF2-40B4-BE49-F238E27FC236}">
                    <a16:creationId xmlns:a16="http://schemas.microsoft.com/office/drawing/2014/main" id="{553DAA71-558E-13B9-CF8B-DA88F0499DBF}"/>
                  </a:ext>
                </a:extLst>
              </xdr:cNvPr>
              <xdr:cNvSpPr/>
            </xdr:nvSpPr>
            <xdr:spPr bwMode="auto">
              <a:xfrm>
                <a:off x="506" y="187"/>
                <a:ext cx="34"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44</xdr:row>
          <xdr:rowOff>0</xdr:rowOff>
        </xdr:from>
        <xdr:to>
          <xdr:col>10</xdr:col>
          <xdr:colOff>0</xdr:colOff>
          <xdr:row>45</xdr:row>
          <xdr:rowOff>0</xdr:rowOff>
        </xdr:to>
        <xdr:grpSp>
          <xdr:nvGrpSpPr>
            <xdr:cNvPr id="30849" name="Group 58">
              <a:extLst>
                <a:ext uri="{FF2B5EF4-FFF2-40B4-BE49-F238E27FC236}">
                  <a16:creationId xmlns:a16="http://schemas.microsoft.com/office/drawing/2014/main" id="{11D4107B-93E8-4A22-1730-AD07133A916F}"/>
                </a:ext>
              </a:extLst>
            </xdr:cNvPr>
            <xdr:cNvGrpSpPr>
              <a:grpSpLocks/>
            </xdr:cNvGrpSpPr>
          </xdr:nvGrpSpPr>
          <xdr:grpSpPr bwMode="auto">
            <a:xfrm>
              <a:off x="2762250" y="8180917"/>
              <a:ext cx="3439583" cy="518583"/>
              <a:chOff x="288" y="857"/>
              <a:chExt cx="360" cy="54"/>
            </a:xfrm>
          </xdr:grpSpPr>
          <xdr:sp macro="" textlink="">
            <xdr:nvSpPr>
              <xdr:cNvPr id="17467" name="Check Box 59" hidden="1">
                <a:extLst>
                  <a:ext uri="{63B3BB69-23CF-44E3-9099-C40C66FF867C}">
                    <a14:compatExt spid="_x0000_s17467"/>
                  </a:ext>
                  <a:ext uri="{FF2B5EF4-FFF2-40B4-BE49-F238E27FC236}">
                    <a16:creationId xmlns:a16="http://schemas.microsoft.com/office/drawing/2014/main" id="{5B5EBA2A-6AC3-70DC-6803-5F94E35EFC3D}"/>
                  </a:ext>
                </a:extLst>
              </xdr:cNvPr>
              <xdr:cNvSpPr/>
            </xdr:nvSpPr>
            <xdr:spPr bwMode="auto">
              <a:xfrm>
                <a:off x="288" y="887"/>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7468" name="Check Box 60" hidden="1">
                <a:extLst>
                  <a:ext uri="{63B3BB69-23CF-44E3-9099-C40C66FF867C}">
                    <a14:compatExt spid="_x0000_s17468"/>
                  </a:ext>
                  <a:ext uri="{FF2B5EF4-FFF2-40B4-BE49-F238E27FC236}">
                    <a16:creationId xmlns:a16="http://schemas.microsoft.com/office/drawing/2014/main" id="{EC1437FD-73F6-45F4-D223-56A289E6EEE7}"/>
                  </a:ext>
                </a:extLst>
              </xdr:cNvPr>
              <xdr:cNvSpPr/>
            </xdr:nvSpPr>
            <xdr:spPr bwMode="auto">
              <a:xfrm>
                <a:off x="288" y="873"/>
                <a:ext cx="39"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7469" name="Check Box 61" hidden="1">
                <a:extLst>
                  <a:ext uri="{63B3BB69-23CF-44E3-9099-C40C66FF867C}">
                    <a14:compatExt spid="_x0000_s17469"/>
                  </a:ext>
                  <a:ext uri="{FF2B5EF4-FFF2-40B4-BE49-F238E27FC236}">
                    <a16:creationId xmlns:a16="http://schemas.microsoft.com/office/drawing/2014/main" id="{07AA6E61-8DD8-9518-80FC-4904D37AFC9D}"/>
                  </a:ext>
                </a:extLst>
              </xdr:cNvPr>
              <xdr:cNvSpPr/>
            </xdr:nvSpPr>
            <xdr:spPr bwMode="auto">
              <a:xfrm>
                <a:off x="288" y="85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7470" name="Check Box 62" hidden="1">
                <a:extLst>
                  <a:ext uri="{63B3BB69-23CF-44E3-9099-C40C66FF867C}">
                    <a14:compatExt spid="_x0000_s17470"/>
                  </a:ext>
                  <a:ext uri="{FF2B5EF4-FFF2-40B4-BE49-F238E27FC236}">
                    <a16:creationId xmlns:a16="http://schemas.microsoft.com/office/drawing/2014/main" id="{B90A37D9-D055-3245-9217-64BB0B0C8393}"/>
                  </a:ext>
                </a:extLst>
              </xdr:cNvPr>
              <xdr:cNvSpPr/>
            </xdr:nvSpPr>
            <xdr:spPr bwMode="auto">
              <a:xfrm>
                <a:off x="316" y="85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71" name="Check Box 63" descr="H/C" hidden="1">
                <a:extLst>
                  <a:ext uri="{63B3BB69-23CF-44E3-9099-C40C66FF867C}">
                    <a14:compatExt spid="_x0000_s17471"/>
                  </a:ext>
                  <a:ext uri="{FF2B5EF4-FFF2-40B4-BE49-F238E27FC236}">
                    <a16:creationId xmlns:a16="http://schemas.microsoft.com/office/drawing/2014/main" id="{5F9E4285-6480-F4D5-FB38-EBA409DFF735}"/>
                  </a:ext>
                </a:extLst>
              </xdr:cNvPr>
              <xdr:cNvSpPr/>
            </xdr:nvSpPr>
            <xdr:spPr bwMode="auto">
              <a:xfrm>
                <a:off x="316" y="873"/>
                <a:ext cx="45"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72" name="Check Box 64" hidden="1">
                <a:extLst>
                  <a:ext uri="{63B3BB69-23CF-44E3-9099-C40C66FF867C}">
                    <a14:compatExt spid="_x0000_s17472"/>
                  </a:ext>
                  <a:ext uri="{FF2B5EF4-FFF2-40B4-BE49-F238E27FC236}">
                    <a16:creationId xmlns:a16="http://schemas.microsoft.com/office/drawing/2014/main" id="{FD798362-D5D7-3204-1A65-700C09A47154}"/>
                  </a:ext>
                </a:extLst>
              </xdr:cNvPr>
              <xdr:cNvSpPr/>
            </xdr:nvSpPr>
            <xdr:spPr bwMode="auto">
              <a:xfrm>
                <a:off x="316" y="888"/>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73" name="Check Box 65" hidden="1">
                <a:extLst>
                  <a:ext uri="{63B3BB69-23CF-44E3-9099-C40C66FF867C}">
                    <a14:compatExt spid="_x0000_s17473"/>
                  </a:ext>
                  <a:ext uri="{FF2B5EF4-FFF2-40B4-BE49-F238E27FC236}">
                    <a16:creationId xmlns:a16="http://schemas.microsoft.com/office/drawing/2014/main" id="{6D42A76A-EC53-3D5D-7A73-2A2A341FA9DD}"/>
                  </a:ext>
                </a:extLst>
              </xdr:cNvPr>
              <xdr:cNvSpPr/>
            </xdr:nvSpPr>
            <xdr:spPr bwMode="auto">
              <a:xfrm>
                <a:off x="361" y="887"/>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7474" name="Check Box 66" hidden="1">
                <a:extLst>
                  <a:ext uri="{63B3BB69-23CF-44E3-9099-C40C66FF867C}">
                    <a14:compatExt spid="_x0000_s17474"/>
                  </a:ext>
                  <a:ext uri="{FF2B5EF4-FFF2-40B4-BE49-F238E27FC236}">
                    <a16:creationId xmlns:a16="http://schemas.microsoft.com/office/drawing/2014/main" id="{18D538C9-E76B-32D6-4E15-4361CD87670B}"/>
                  </a:ext>
                </a:extLst>
              </xdr:cNvPr>
              <xdr:cNvSpPr/>
            </xdr:nvSpPr>
            <xdr:spPr bwMode="auto">
              <a:xfrm>
                <a:off x="361" y="873"/>
                <a:ext cx="39"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7475" name="Check Box 67" hidden="1">
                <a:extLst>
                  <a:ext uri="{63B3BB69-23CF-44E3-9099-C40C66FF867C}">
                    <a14:compatExt spid="_x0000_s17475"/>
                  </a:ext>
                  <a:ext uri="{FF2B5EF4-FFF2-40B4-BE49-F238E27FC236}">
                    <a16:creationId xmlns:a16="http://schemas.microsoft.com/office/drawing/2014/main" id="{7AC8D1E4-9149-6D0E-9197-46A9AA3B79E4}"/>
                  </a:ext>
                </a:extLst>
              </xdr:cNvPr>
              <xdr:cNvSpPr/>
            </xdr:nvSpPr>
            <xdr:spPr bwMode="auto">
              <a:xfrm>
                <a:off x="361" y="85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7476" name="Check Box 68" hidden="1">
                <a:extLst>
                  <a:ext uri="{63B3BB69-23CF-44E3-9099-C40C66FF867C}">
                    <a14:compatExt spid="_x0000_s17476"/>
                  </a:ext>
                  <a:ext uri="{FF2B5EF4-FFF2-40B4-BE49-F238E27FC236}">
                    <a16:creationId xmlns:a16="http://schemas.microsoft.com/office/drawing/2014/main" id="{6F3A512A-8F4C-63F2-A058-48056AF8A5D9}"/>
                  </a:ext>
                </a:extLst>
              </xdr:cNvPr>
              <xdr:cNvSpPr/>
            </xdr:nvSpPr>
            <xdr:spPr bwMode="auto">
              <a:xfrm>
                <a:off x="388" y="85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77" name="Check Box 69" descr="H/C" hidden="1">
                <a:extLst>
                  <a:ext uri="{63B3BB69-23CF-44E3-9099-C40C66FF867C}">
                    <a14:compatExt spid="_x0000_s17477"/>
                  </a:ext>
                  <a:ext uri="{FF2B5EF4-FFF2-40B4-BE49-F238E27FC236}">
                    <a16:creationId xmlns:a16="http://schemas.microsoft.com/office/drawing/2014/main" id="{60256117-60D6-0620-CA07-B90F7739434C}"/>
                  </a:ext>
                </a:extLst>
              </xdr:cNvPr>
              <xdr:cNvSpPr/>
            </xdr:nvSpPr>
            <xdr:spPr bwMode="auto">
              <a:xfrm>
                <a:off x="388" y="873"/>
                <a:ext cx="44"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78" name="Check Box 70" hidden="1">
                <a:extLst>
                  <a:ext uri="{63B3BB69-23CF-44E3-9099-C40C66FF867C}">
                    <a14:compatExt spid="_x0000_s17478"/>
                  </a:ext>
                  <a:ext uri="{FF2B5EF4-FFF2-40B4-BE49-F238E27FC236}">
                    <a16:creationId xmlns:a16="http://schemas.microsoft.com/office/drawing/2014/main" id="{5568AF86-E102-6A3F-5CEE-B88C33D5E753}"/>
                  </a:ext>
                </a:extLst>
              </xdr:cNvPr>
              <xdr:cNvSpPr/>
            </xdr:nvSpPr>
            <xdr:spPr bwMode="auto">
              <a:xfrm>
                <a:off x="388" y="888"/>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79" name="Check Box 71" hidden="1">
                <a:extLst>
                  <a:ext uri="{63B3BB69-23CF-44E3-9099-C40C66FF867C}">
                    <a14:compatExt spid="_x0000_s17479"/>
                  </a:ext>
                  <a:ext uri="{FF2B5EF4-FFF2-40B4-BE49-F238E27FC236}">
                    <a16:creationId xmlns:a16="http://schemas.microsoft.com/office/drawing/2014/main" id="{D4CFFFC7-F233-7567-5D18-CA7025693062}"/>
                  </a:ext>
                </a:extLst>
              </xdr:cNvPr>
              <xdr:cNvSpPr/>
            </xdr:nvSpPr>
            <xdr:spPr bwMode="auto">
              <a:xfrm>
                <a:off x="433" y="887"/>
                <a:ext cx="38"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7480" name="Check Box 72" hidden="1">
                <a:extLst>
                  <a:ext uri="{63B3BB69-23CF-44E3-9099-C40C66FF867C}">
                    <a14:compatExt spid="_x0000_s17480"/>
                  </a:ext>
                  <a:ext uri="{FF2B5EF4-FFF2-40B4-BE49-F238E27FC236}">
                    <a16:creationId xmlns:a16="http://schemas.microsoft.com/office/drawing/2014/main" id="{EF28E44A-0439-860E-A5C3-367AA7D5BEAB}"/>
                  </a:ext>
                </a:extLst>
              </xdr:cNvPr>
              <xdr:cNvSpPr/>
            </xdr:nvSpPr>
            <xdr:spPr bwMode="auto">
              <a:xfrm>
                <a:off x="433" y="873"/>
                <a:ext cx="40"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7481" name="Check Box 73" hidden="1">
                <a:extLst>
                  <a:ext uri="{63B3BB69-23CF-44E3-9099-C40C66FF867C}">
                    <a14:compatExt spid="_x0000_s17481"/>
                  </a:ext>
                  <a:ext uri="{FF2B5EF4-FFF2-40B4-BE49-F238E27FC236}">
                    <a16:creationId xmlns:a16="http://schemas.microsoft.com/office/drawing/2014/main" id="{3234A9E7-3410-26B0-9246-7B71A5993DFD}"/>
                  </a:ext>
                </a:extLst>
              </xdr:cNvPr>
              <xdr:cNvSpPr/>
            </xdr:nvSpPr>
            <xdr:spPr bwMode="auto">
              <a:xfrm>
                <a:off x="433" y="857"/>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7482" name="Check Box 74" hidden="1">
                <a:extLst>
                  <a:ext uri="{63B3BB69-23CF-44E3-9099-C40C66FF867C}">
                    <a14:compatExt spid="_x0000_s17482"/>
                  </a:ext>
                  <a:ext uri="{FF2B5EF4-FFF2-40B4-BE49-F238E27FC236}">
                    <a16:creationId xmlns:a16="http://schemas.microsoft.com/office/drawing/2014/main" id="{D2634D61-0635-0E65-646C-933A3912B92C}"/>
                  </a:ext>
                </a:extLst>
              </xdr:cNvPr>
              <xdr:cNvSpPr/>
            </xdr:nvSpPr>
            <xdr:spPr bwMode="auto">
              <a:xfrm>
                <a:off x="460" y="85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83" name="Check Box 75" descr="H/C" hidden="1">
                <a:extLst>
                  <a:ext uri="{63B3BB69-23CF-44E3-9099-C40C66FF867C}">
                    <a14:compatExt spid="_x0000_s17483"/>
                  </a:ext>
                  <a:ext uri="{FF2B5EF4-FFF2-40B4-BE49-F238E27FC236}">
                    <a16:creationId xmlns:a16="http://schemas.microsoft.com/office/drawing/2014/main" id="{E8BD2FFA-1000-B1D6-3A44-0372145AF289}"/>
                  </a:ext>
                </a:extLst>
              </xdr:cNvPr>
              <xdr:cNvSpPr/>
            </xdr:nvSpPr>
            <xdr:spPr bwMode="auto">
              <a:xfrm>
                <a:off x="460" y="873"/>
                <a:ext cx="45"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84" name="Check Box 76" hidden="1">
                <a:extLst>
                  <a:ext uri="{63B3BB69-23CF-44E3-9099-C40C66FF867C}">
                    <a14:compatExt spid="_x0000_s17484"/>
                  </a:ext>
                  <a:ext uri="{FF2B5EF4-FFF2-40B4-BE49-F238E27FC236}">
                    <a16:creationId xmlns:a16="http://schemas.microsoft.com/office/drawing/2014/main" id="{426A385E-FF1B-CD40-C712-92605BC5D81A}"/>
                  </a:ext>
                </a:extLst>
              </xdr:cNvPr>
              <xdr:cNvSpPr/>
            </xdr:nvSpPr>
            <xdr:spPr bwMode="auto">
              <a:xfrm>
                <a:off x="460" y="888"/>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85" name="Check Box 77" hidden="1">
                <a:extLst>
                  <a:ext uri="{63B3BB69-23CF-44E3-9099-C40C66FF867C}">
                    <a14:compatExt spid="_x0000_s17485"/>
                  </a:ext>
                  <a:ext uri="{FF2B5EF4-FFF2-40B4-BE49-F238E27FC236}">
                    <a16:creationId xmlns:a16="http://schemas.microsoft.com/office/drawing/2014/main" id="{B044A6C7-E24D-89E2-2A01-F4F711D45692}"/>
                  </a:ext>
                </a:extLst>
              </xdr:cNvPr>
              <xdr:cNvSpPr/>
            </xdr:nvSpPr>
            <xdr:spPr bwMode="auto">
              <a:xfrm>
                <a:off x="505" y="887"/>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7486" name="Check Box 78" hidden="1">
                <a:extLst>
                  <a:ext uri="{63B3BB69-23CF-44E3-9099-C40C66FF867C}">
                    <a14:compatExt spid="_x0000_s17486"/>
                  </a:ext>
                  <a:ext uri="{FF2B5EF4-FFF2-40B4-BE49-F238E27FC236}">
                    <a16:creationId xmlns:a16="http://schemas.microsoft.com/office/drawing/2014/main" id="{2A865B9E-8E18-D82A-29A3-EA80B088120B}"/>
                  </a:ext>
                </a:extLst>
              </xdr:cNvPr>
              <xdr:cNvSpPr/>
            </xdr:nvSpPr>
            <xdr:spPr bwMode="auto">
              <a:xfrm>
                <a:off x="505" y="873"/>
                <a:ext cx="39"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7487" name="Check Box 79" hidden="1">
                <a:extLst>
                  <a:ext uri="{63B3BB69-23CF-44E3-9099-C40C66FF867C}">
                    <a14:compatExt spid="_x0000_s17487"/>
                  </a:ext>
                  <a:ext uri="{FF2B5EF4-FFF2-40B4-BE49-F238E27FC236}">
                    <a16:creationId xmlns:a16="http://schemas.microsoft.com/office/drawing/2014/main" id="{74CF06AB-4394-76BC-1B70-1A94758A39B6}"/>
                  </a:ext>
                </a:extLst>
              </xdr:cNvPr>
              <xdr:cNvSpPr/>
            </xdr:nvSpPr>
            <xdr:spPr bwMode="auto">
              <a:xfrm>
                <a:off x="532" y="85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88" name="Check Box 80" descr="H/C" hidden="1">
                <a:extLst>
                  <a:ext uri="{63B3BB69-23CF-44E3-9099-C40C66FF867C}">
                    <a14:compatExt spid="_x0000_s17488"/>
                  </a:ext>
                  <a:ext uri="{FF2B5EF4-FFF2-40B4-BE49-F238E27FC236}">
                    <a16:creationId xmlns:a16="http://schemas.microsoft.com/office/drawing/2014/main" id="{883B2F70-36F8-D5D0-C184-6BB4B5B8B4B9}"/>
                  </a:ext>
                </a:extLst>
              </xdr:cNvPr>
              <xdr:cNvSpPr/>
            </xdr:nvSpPr>
            <xdr:spPr bwMode="auto">
              <a:xfrm>
                <a:off x="532" y="873"/>
                <a:ext cx="44"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89" name="Check Box 81" hidden="1">
                <a:extLst>
                  <a:ext uri="{63B3BB69-23CF-44E3-9099-C40C66FF867C}">
                    <a14:compatExt spid="_x0000_s17489"/>
                  </a:ext>
                  <a:ext uri="{FF2B5EF4-FFF2-40B4-BE49-F238E27FC236}">
                    <a16:creationId xmlns:a16="http://schemas.microsoft.com/office/drawing/2014/main" id="{EF87FE52-A889-2578-62A3-0AA0443A39D0}"/>
                  </a:ext>
                </a:extLst>
              </xdr:cNvPr>
              <xdr:cNvSpPr/>
            </xdr:nvSpPr>
            <xdr:spPr bwMode="auto">
              <a:xfrm>
                <a:off x="532" y="888"/>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90" name="Check Box 82" hidden="1">
                <a:extLst>
                  <a:ext uri="{63B3BB69-23CF-44E3-9099-C40C66FF867C}">
                    <a14:compatExt spid="_x0000_s17490"/>
                  </a:ext>
                  <a:ext uri="{FF2B5EF4-FFF2-40B4-BE49-F238E27FC236}">
                    <a16:creationId xmlns:a16="http://schemas.microsoft.com/office/drawing/2014/main" id="{22077C30-D72F-7DC2-0291-BCEED3B2A217}"/>
                  </a:ext>
                </a:extLst>
              </xdr:cNvPr>
              <xdr:cNvSpPr/>
            </xdr:nvSpPr>
            <xdr:spPr bwMode="auto">
              <a:xfrm>
                <a:off x="576" y="887"/>
                <a:ext cx="38"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7491" name="Check Box 83" hidden="1">
                <a:extLst>
                  <a:ext uri="{63B3BB69-23CF-44E3-9099-C40C66FF867C}">
                    <a14:compatExt spid="_x0000_s17491"/>
                  </a:ext>
                  <a:ext uri="{FF2B5EF4-FFF2-40B4-BE49-F238E27FC236}">
                    <a16:creationId xmlns:a16="http://schemas.microsoft.com/office/drawing/2014/main" id="{C95026E2-08B5-097B-17C2-C1AA73E56EE4}"/>
                  </a:ext>
                </a:extLst>
              </xdr:cNvPr>
              <xdr:cNvSpPr/>
            </xdr:nvSpPr>
            <xdr:spPr bwMode="auto">
              <a:xfrm>
                <a:off x="576" y="873"/>
                <a:ext cx="40"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7492" name="Check Box 84" hidden="1">
                <a:extLst>
                  <a:ext uri="{63B3BB69-23CF-44E3-9099-C40C66FF867C}">
                    <a14:compatExt spid="_x0000_s17492"/>
                  </a:ext>
                  <a:ext uri="{FF2B5EF4-FFF2-40B4-BE49-F238E27FC236}">
                    <a16:creationId xmlns:a16="http://schemas.microsoft.com/office/drawing/2014/main" id="{BE7A695D-77C9-6061-6078-304D466F7C1E}"/>
                  </a:ext>
                </a:extLst>
              </xdr:cNvPr>
              <xdr:cNvSpPr/>
            </xdr:nvSpPr>
            <xdr:spPr bwMode="auto">
              <a:xfrm>
                <a:off x="576" y="857"/>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7493" name="Check Box 85" hidden="1">
                <a:extLst>
                  <a:ext uri="{63B3BB69-23CF-44E3-9099-C40C66FF867C}">
                    <a14:compatExt spid="_x0000_s17493"/>
                  </a:ext>
                  <a:ext uri="{FF2B5EF4-FFF2-40B4-BE49-F238E27FC236}">
                    <a16:creationId xmlns:a16="http://schemas.microsoft.com/office/drawing/2014/main" id="{4E92E22D-DBCA-27E0-FD63-E56485A62A5D}"/>
                  </a:ext>
                </a:extLst>
              </xdr:cNvPr>
              <xdr:cNvSpPr/>
            </xdr:nvSpPr>
            <xdr:spPr bwMode="auto">
              <a:xfrm>
                <a:off x="604" y="85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94" name="Check Box 86" descr="H/C" hidden="1">
                <a:extLst>
                  <a:ext uri="{63B3BB69-23CF-44E3-9099-C40C66FF867C}">
                    <a14:compatExt spid="_x0000_s17494"/>
                  </a:ext>
                  <a:ext uri="{FF2B5EF4-FFF2-40B4-BE49-F238E27FC236}">
                    <a16:creationId xmlns:a16="http://schemas.microsoft.com/office/drawing/2014/main" id="{BC798388-5FC2-95DC-A1C6-AD4BCFA208B6}"/>
                  </a:ext>
                </a:extLst>
              </xdr:cNvPr>
              <xdr:cNvSpPr/>
            </xdr:nvSpPr>
            <xdr:spPr bwMode="auto">
              <a:xfrm>
                <a:off x="604" y="873"/>
                <a:ext cx="44"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95" name="Check Box 87" hidden="1">
                <a:extLst>
                  <a:ext uri="{63B3BB69-23CF-44E3-9099-C40C66FF867C}">
                    <a14:compatExt spid="_x0000_s17495"/>
                  </a:ext>
                  <a:ext uri="{FF2B5EF4-FFF2-40B4-BE49-F238E27FC236}">
                    <a16:creationId xmlns:a16="http://schemas.microsoft.com/office/drawing/2014/main" id="{1167A2B6-9659-036C-68DF-8E9CE02172A8}"/>
                  </a:ext>
                </a:extLst>
              </xdr:cNvPr>
              <xdr:cNvSpPr/>
            </xdr:nvSpPr>
            <xdr:spPr bwMode="auto">
              <a:xfrm>
                <a:off x="604" y="888"/>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7496" name="Check Box 88" hidden="1">
                <a:extLst>
                  <a:ext uri="{63B3BB69-23CF-44E3-9099-C40C66FF867C}">
                    <a14:compatExt spid="_x0000_s17496"/>
                  </a:ext>
                  <a:ext uri="{FF2B5EF4-FFF2-40B4-BE49-F238E27FC236}">
                    <a16:creationId xmlns:a16="http://schemas.microsoft.com/office/drawing/2014/main" id="{29BC00FD-D8AB-C7AF-950F-1CFB4316C9F3}"/>
                  </a:ext>
                </a:extLst>
              </xdr:cNvPr>
              <xdr:cNvSpPr/>
            </xdr:nvSpPr>
            <xdr:spPr bwMode="auto">
              <a:xfrm>
                <a:off x="506" y="857"/>
                <a:ext cx="34"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0</xdr:row>
          <xdr:rowOff>76200</xdr:rowOff>
        </xdr:from>
        <xdr:to>
          <xdr:col>16</xdr:col>
          <xdr:colOff>400050</xdr:colOff>
          <xdr:row>4</xdr:row>
          <xdr:rowOff>47625</xdr:rowOff>
        </xdr:to>
        <xdr:sp macro="" textlink="">
          <xdr:nvSpPr>
            <xdr:cNvPr id="17497" name="Button 89" hidden="1">
              <a:extLst>
                <a:ext uri="{63B3BB69-23CF-44E3-9099-C40C66FF867C}">
                  <a14:compatExt spid="_x0000_s17497"/>
                </a:ext>
                <a:ext uri="{FF2B5EF4-FFF2-40B4-BE49-F238E27FC236}">
                  <a16:creationId xmlns:a16="http://schemas.microsoft.com/office/drawing/2014/main" id="{87BE7960-8DBA-8EEB-5C36-E8AB60BE0712}"/>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US" sz="1600" b="0" i="0" u="none" strike="noStrike" baseline="0">
                  <a:solidFill>
                    <a:srgbClr val="000080"/>
                  </a:solidFill>
                  <a:latin typeface="Tahoma"/>
                  <a:ea typeface="Tahoma"/>
                  <a:cs typeface="Tahoma"/>
                </a:rPr>
                <a:t>Click Here to</a:t>
              </a:r>
            </a:p>
            <a:p>
              <a:pPr algn="ctr" rtl="0">
                <a:defRPr sz="1000"/>
              </a:pPr>
              <a:r>
                <a:rPr lang="en-US" sz="1600" b="0" i="0" u="none" strike="noStrike" baseline="0">
                  <a:solidFill>
                    <a:srgbClr val="000080"/>
                  </a:solidFill>
                  <a:latin typeface="Tahoma"/>
                  <a:ea typeface="Tahoma"/>
                  <a:cs typeface="Tahoma"/>
                </a:rPr>
                <a:t>Clear Form</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14</xdr:col>
      <xdr:colOff>428625</xdr:colOff>
      <xdr:row>28</xdr:row>
      <xdr:rowOff>0</xdr:rowOff>
    </xdr:from>
    <xdr:to>
      <xdr:col>14</xdr:col>
      <xdr:colOff>428625</xdr:colOff>
      <xdr:row>28</xdr:row>
      <xdr:rowOff>0</xdr:rowOff>
    </xdr:to>
    <xdr:sp macro="" textlink="">
      <xdr:nvSpPr>
        <xdr:cNvPr id="31856" name="Line 1">
          <a:extLst>
            <a:ext uri="{FF2B5EF4-FFF2-40B4-BE49-F238E27FC236}">
              <a16:creationId xmlns:a16="http://schemas.microsoft.com/office/drawing/2014/main" id="{016A9FEF-6D8E-CE38-F548-20AF078E80BF}"/>
            </a:ext>
          </a:extLst>
        </xdr:cNvPr>
        <xdr:cNvSpPr>
          <a:spLocks noChangeShapeType="1"/>
        </xdr:cNvSpPr>
      </xdr:nvSpPr>
      <xdr:spPr bwMode="auto">
        <a:xfrm>
          <a:off x="9058275" y="5448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457200</xdr:colOff>
      <xdr:row>28</xdr:row>
      <xdr:rowOff>0</xdr:rowOff>
    </xdr:from>
    <xdr:to>
      <xdr:col>14</xdr:col>
      <xdr:colOff>457200</xdr:colOff>
      <xdr:row>28</xdr:row>
      <xdr:rowOff>0</xdr:rowOff>
    </xdr:to>
    <xdr:sp macro="" textlink="">
      <xdr:nvSpPr>
        <xdr:cNvPr id="31857" name="Line 2">
          <a:extLst>
            <a:ext uri="{FF2B5EF4-FFF2-40B4-BE49-F238E27FC236}">
              <a16:creationId xmlns:a16="http://schemas.microsoft.com/office/drawing/2014/main" id="{942006E9-B70C-B241-C0CF-785A318733E3}"/>
            </a:ext>
          </a:extLst>
        </xdr:cNvPr>
        <xdr:cNvSpPr>
          <a:spLocks noChangeShapeType="1"/>
        </xdr:cNvSpPr>
      </xdr:nvSpPr>
      <xdr:spPr bwMode="auto">
        <a:xfrm>
          <a:off x="9086850" y="5448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342900</xdr:colOff>
      <xdr:row>28</xdr:row>
      <xdr:rowOff>0</xdr:rowOff>
    </xdr:from>
    <xdr:to>
      <xdr:col>14</xdr:col>
      <xdr:colOff>342900</xdr:colOff>
      <xdr:row>28</xdr:row>
      <xdr:rowOff>0</xdr:rowOff>
    </xdr:to>
    <xdr:sp macro="" textlink="">
      <xdr:nvSpPr>
        <xdr:cNvPr id="31858" name="Line 3">
          <a:extLst>
            <a:ext uri="{FF2B5EF4-FFF2-40B4-BE49-F238E27FC236}">
              <a16:creationId xmlns:a16="http://schemas.microsoft.com/office/drawing/2014/main" id="{D0176E98-39C0-B058-38EB-DB482FEB1E08}"/>
            </a:ext>
          </a:extLst>
        </xdr:cNvPr>
        <xdr:cNvSpPr>
          <a:spLocks noChangeShapeType="1"/>
        </xdr:cNvSpPr>
      </xdr:nvSpPr>
      <xdr:spPr bwMode="auto">
        <a:xfrm>
          <a:off x="8972550" y="5448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15</xdr:col>
      <xdr:colOff>57150</xdr:colOff>
      <xdr:row>28</xdr:row>
      <xdr:rowOff>0</xdr:rowOff>
    </xdr:from>
    <xdr:to>
      <xdr:col>15</xdr:col>
      <xdr:colOff>57150</xdr:colOff>
      <xdr:row>28</xdr:row>
      <xdr:rowOff>0</xdr:rowOff>
    </xdr:to>
    <xdr:sp macro="" textlink="">
      <xdr:nvSpPr>
        <xdr:cNvPr id="31859" name="Line 4">
          <a:extLst>
            <a:ext uri="{FF2B5EF4-FFF2-40B4-BE49-F238E27FC236}">
              <a16:creationId xmlns:a16="http://schemas.microsoft.com/office/drawing/2014/main" id="{52BE42FC-A6DF-71A8-3AAE-726F6A5CEB52}"/>
            </a:ext>
          </a:extLst>
        </xdr:cNvPr>
        <xdr:cNvSpPr>
          <a:spLocks noChangeShapeType="1"/>
        </xdr:cNvSpPr>
      </xdr:nvSpPr>
      <xdr:spPr bwMode="auto">
        <a:xfrm>
          <a:off x="9353550" y="5448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15</xdr:col>
      <xdr:colOff>381000</xdr:colOff>
      <xdr:row>28</xdr:row>
      <xdr:rowOff>0</xdr:rowOff>
    </xdr:from>
    <xdr:to>
      <xdr:col>15</xdr:col>
      <xdr:colOff>381000</xdr:colOff>
      <xdr:row>28</xdr:row>
      <xdr:rowOff>0</xdr:rowOff>
    </xdr:to>
    <xdr:sp macro="" textlink="">
      <xdr:nvSpPr>
        <xdr:cNvPr id="31860" name="Line 5">
          <a:extLst>
            <a:ext uri="{FF2B5EF4-FFF2-40B4-BE49-F238E27FC236}">
              <a16:creationId xmlns:a16="http://schemas.microsoft.com/office/drawing/2014/main" id="{B77BDF75-9398-6629-57B7-6418AAC1D272}"/>
            </a:ext>
          </a:extLst>
        </xdr:cNvPr>
        <xdr:cNvSpPr>
          <a:spLocks noChangeShapeType="1"/>
        </xdr:cNvSpPr>
      </xdr:nvSpPr>
      <xdr:spPr bwMode="auto">
        <a:xfrm>
          <a:off x="9677400" y="5448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428625</xdr:colOff>
      <xdr:row>56</xdr:row>
      <xdr:rowOff>0</xdr:rowOff>
    </xdr:from>
    <xdr:to>
      <xdr:col>14</xdr:col>
      <xdr:colOff>428625</xdr:colOff>
      <xdr:row>56</xdr:row>
      <xdr:rowOff>0</xdr:rowOff>
    </xdr:to>
    <xdr:sp macro="" textlink="">
      <xdr:nvSpPr>
        <xdr:cNvPr id="31861" name="Line 6">
          <a:extLst>
            <a:ext uri="{FF2B5EF4-FFF2-40B4-BE49-F238E27FC236}">
              <a16:creationId xmlns:a16="http://schemas.microsoft.com/office/drawing/2014/main" id="{30166BE8-D8C0-FB9C-CFAB-E3901C4ACDA1}"/>
            </a:ext>
          </a:extLst>
        </xdr:cNvPr>
        <xdr:cNvSpPr>
          <a:spLocks noChangeShapeType="1"/>
        </xdr:cNvSpPr>
      </xdr:nvSpPr>
      <xdr:spPr bwMode="auto">
        <a:xfrm>
          <a:off x="9058275" y="108680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457200</xdr:colOff>
      <xdr:row>56</xdr:row>
      <xdr:rowOff>0</xdr:rowOff>
    </xdr:from>
    <xdr:to>
      <xdr:col>14</xdr:col>
      <xdr:colOff>457200</xdr:colOff>
      <xdr:row>56</xdr:row>
      <xdr:rowOff>0</xdr:rowOff>
    </xdr:to>
    <xdr:sp macro="" textlink="">
      <xdr:nvSpPr>
        <xdr:cNvPr id="31862" name="Line 7">
          <a:extLst>
            <a:ext uri="{FF2B5EF4-FFF2-40B4-BE49-F238E27FC236}">
              <a16:creationId xmlns:a16="http://schemas.microsoft.com/office/drawing/2014/main" id="{D9C4399B-B526-00AF-5745-914DA98F9AF4}"/>
            </a:ext>
          </a:extLst>
        </xdr:cNvPr>
        <xdr:cNvSpPr>
          <a:spLocks noChangeShapeType="1"/>
        </xdr:cNvSpPr>
      </xdr:nvSpPr>
      <xdr:spPr bwMode="auto">
        <a:xfrm>
          <a:off x="9086850" y="108680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14</xdr:col>
      <xdr:colOff>342900</xdr:colOff>
      <xdr:row>56</xdr:row>
      <xdr:rowOff>0</xdr:rowOff>
    </xdr:from>
    <xdr:to>
      <xdr:col>14</xdr:col>
      <xdr:colOff>342900</xdr:colOff>
      <xdr:row>56</xdr:row>
      <xdr:rowOff>0</xdr:rowOff>
    </xdr:to>
    <xdr:sp macro="" textlink="">
      <xdr:nvSpPr>
        <xdr:cNvPr id="31863" name="Line 8">
          <a:extLst>
            <a:ext uri="{FF2B5EF4-FFF2-40B4-BE49-F238E27FC236}">
              <a16:creationId xmlns:a16="http://schemas.microsoft.com/office/drawing/2014/main" id="{E8D1991A-E75C-2CB6-D2EE-C8170547B262}"/>
            </a:ext>
          </a:extLst>
        </xdr:cNvPr>
        <xdr:cNvSpPr>
          <a:spLocks noChangeShapeType="1"/>
        </xdr:cNvSpPr>
      </xdr:nvSpPr>
      <xdr:spPr bwMode="auto">
        <a:xfrm>
          <a:off x="8972550" y="108680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15</xdr:col>
      <xdr:colOff>57150</xdr:colOff>
      <xdr:row>56</xdr:row>
      <xdr:rowOff>0</xdr:rowOff>
    </xdr:from>
    <xdr:to>
      <xdr:col>15</xdr:col>
      <xdr:colOff>57150</xdr:colOff>
      <xdr:row>56</xdr:row>
      <xdr:rowOff>0</xdr:rowOff>
    </xdr:to>
    <xdr:sp macro="" textlink="">
      <xdr:nvSpPr>
        <xdr:cNvPr id="31864" name="Line 9">
          <a:extLst>
            <a:ext uri="{FF2B5EF4-FFF2-40B4-BE49-F238E27FC236}">
              <a16:creationId xmlns:a16="http://schemas.microsoft.com/office/drawing/2014/main" id="{D60818D6-134D-D912-6ECD-3AE8679F5F3F}"/>
            </a:ext>
          </a:extLst>
        </xdr:cNvPr>
        <xdr:cNvSpPr>
          <a:spLocks noChangeShapeType="1"/>
        </xdr:cNvSpPr>
      </xdr:nvSpPr>
      <xdr:spPr bwMode="auto">
        <a:xfrm>
          <a:off x="9353550" y="108680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15</xdr:col>
      <xdr:colOff>381000</xdr:colOff>
      <xdr:row>56</xdr:row>
      <xdr:rowOff>0</xdr:rowOff>
    </xdr:from>
    <xdr:to>
      <xdr:col>15</xdr:col>
      <xdr:colOff>381000</xdr:colOff>
      <xdr:row>56</xdr:row>
      <xdr:rowOff>0</xdr:rowOff>
    </xdr:to>
    <xdr:sp macro="" textlink="">
      <xdr:nvSpPr>
        <xdr:cNvPr id="31865" name="Line 10">
          <a:extLst>
            <a:ext uri="{FF2B5EF4-FFF2-40B4-BE49-F238E27FC236}">
              <a16:creationId xmlns:a16="http://schemas.microsoft.com/office/drawing/2014/main" id="{C93CC0D1-4803-B953-1E14-9C6AF45F122D}"/>
            </a:ext>
          </a:extLst>
        </xdr:cNvPr>
        <xdr:cNvSpPr>
          <a:spLocks noChangeShapeType="1"/>
        </xdr:cNvSpPr>
      </xdr:nvSpPr>
      <xdr:spPr bwMode="auto">
        <a:xfrm>
          <a:off x="9677400" y="108680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mc:AlternateContent xmlns:mc="http://schemas.openxmlformats.org/markup-compatibility/2006">
    <mc:Choice xmlns:a14="http://schemas.microsoft.com/office/drawing/2010/main" Requires="a14">
      <xdr:twoCellAnchor>
        <xdr:from>
          <xdr:col>9</xdr:col>
          <xdr:colOff>0</xdr:colOff>
          <xdr:row>28</xdr:row>
          <xdr:rowOff>0</xdr:rowOff>
        </xdr:from>
        <xdr:to>
          <xdr:col>10</xdr:col>
          <xdr:colOff>695325</xdr:colOff>
          <xdr:row>30</xdr:row>
          <xdr:rowOff>9525</xdr:rowOff>
        </xdr:to>
        <xdr:grpSp>
          <xdr:nvGrpSpPr>
            <xdr:cNvPr id="31866" name="Group 11">
              <a:extLst>
                <a:ext uri="{FF2B5EF4-FFF2-40B4-BE49-F238E27FC236}">
                  <a16:creationId xmlns:a16="http://schemas.microsoft.com/office/drawing/2014/main" id="{6BFC1486-8EE7-07CC-A990-86740A29A2E9}"/>
                </a:ext>
              </a:extLst>
            </xdr:cNvPr>
            <xdr:cNvGrpSpPr>
              <a:grpSpLocks/>
            </xdr:cNvGrpSpPr>
          </xdr:nvGrpSpPr>
          <xdr:grpSpPr bwMode="auto">
            <a:xfrm>
              <a:off x="5524500" y="5461000"/>
              <a:ext cx="1372658" cy="390525"/>
              <a:chOff x="577" y="572"/>
              <a:chExt cx="144" cy="41"/>
            </a:xfrm>
          </xdr:grpSpPr>
          <xdr:sp macro="" textlink="">
            <xdr:nvSpPr>
              <xdr:cNvPr id="18444" name="Airfare" hidden="1">
                <a:extLst>
                  <a:ext uri="{63B3BB69-23CF-44E3-9099-C40C66FF867C}">
                    <a14:compatExt spid="_x0000_s18444"/>
                  </a:ext>
                  <a:ext uri="{FF2B5EF4-FFF2-40B4-BE49-F238E27FC236}">
                    <a16:creationId xmlns:a16="http://schemas.microsoft.com/office/drawing/2014/main" id="{1568EFB0-80DB-81F2-EF2E-33B5DB00260F}"/>
                  </a:ext>
                </a:extLst>
              </xdr:cNvPr>
              <xdr:cNvSpPr/>
            </xdr:nvSpPr>
            <xdr:spPr bwMode="auto">
              <a:xfrm>
                <a:off x="577" y="572"/>
                <a:ext cx="144" cy="41"/>
              </a:xfrm>
              <a:prstGeom prst="rect">
                <a:avLst/>
              </a:prstGeom>
              <a:noFill/>
              <a:ln>
                <a:noFill/>
              </a:ln>
              <a:effectLst/>
              <a:extLst>
                <a:ext uri="{909E8E84-426E-40DD-AFC4-6F175D3DCCD1}">
                  <a14:hiddenFill>
                    <a:noFill/>
                  </a14:hiddenFill>
                </a:ex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sp>
          <xdr:sp macro="" textlink="">
            <xdr:nvSpPr>
              <xdr:cNvPr id="18445" name="Option Button 13" hidden="1">
                <a:extLst>
                  <a:ext uri="{63B3BB69-23CF-44E3-9099-C40C66FF867C}">
                    <a14:compatExt spid="_x0000_s18445"/>
                  </a:ext>
                  <a:ext uri="{FF2B5EF4-FFF2-40B4-BE49-F238E27FC236}">
                    <a16:creationId xmlns:a16="http://schemas.microsoft.com/office/drawing/2014/main" id="{471776F5-4C73-260A-514C-2000B1FFA79F}"/>
                  </a:ext>
                </a:extLst>
              </xdr:cNvPr>
              <xdr:cNvSpPr/>
            </xdr:nvSpPr>
            <xdr:spPr bwMode="auto">
              <a:xfrm>
                <a:off x="578" y="574"/>
                <a:ext cx="62" cy="34"/>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8446" name="Option Button 14" hidden="1">
                <a:extLst>
                  <a:ext uri="{63B3BB69-23CF-44E3-9099-C40C66FF867C}">
                    <a14:compatExt spid="_x0000_s18446"/>
                  </a:ext>
                  <a:ext uri="{FF2B5EF4-FFF2-40B4-BE49-F238E27FC236}">
                    <a16:creationId xmlns:a16="http://schemas.microsoft.com/office/drawing/2014/main" id="{1697DEBF-A989-49C5-6250-F9D3CB5231B0}"/>
                  </a:ext>
                </a:extLst>
              </xdr:cNvPr>
              <xdr:cNvSpPr/>
            </xdr:nvSpPr>
            <xdr:spPr bwMode="auto">
              <a:xfrm>
                <a:off x="648" y="574"/>
                <a:ext cx="62" cy="34"/>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xdr:row>
          <xdr:rowOff>0</xdr:rowOff>
        </xdr:from>
        <xdr:to>
          <xdr:col>7</xdr:col>
          <xdr:colOff>666750</xdr:colOff>
          <xdr:row>30</xdr:row>
          <xdr:rowOff>0</xdr:rowOff>
        </xdr:to>
        <xdr:grpSp>
          <xdr:nvGrpSpPr>
            <xdr:cNvPr id="31867" name="Group 15">
              <a:extLst>
                <a:ext uri="{FF2B5EF4-FFF2-40B4-BE49-F238E27FC236}">
                  <a16:creationId xmlns:a16="http://schemas.microsoft.com/office/drawing/2014/main" id="{BE733D9B-CB5E-EB10-174A-D4AB13061D5C}"/>
                </a:ext>
              </a:extLst>
            </xdr:cNvPr>
            <xdr:cNvGrpSpPr>
              <a:grpSpLocks/>
            </xdr:cNvGrpSpPr>
          </xdr:nvGrpSpPr>
          <xdr:grpSpPr bwMode="auto">
            <a:xfrm>
              <a:off x="3460750" y="5461000"/>
              <a:ext cx="1375833" cy="381000"/>
              <a:chOff x="361" y="572"/>
              <a:chExt cx="144" cy="40"/>
            </a:xfrm>
          </xdr:grpSpPr>
          <xdr:sp macro="" textlink="">
            <xdr:nvSpPr>
              <xdr:cNvPr id="18448" name="ConfFees" hidden="1">
                <a:extLst>
                  <a:ext uri="{63B3BB69-23CF-44E3-9099-C40C66FF867C}">
                    <a14:compatExt spid="_x0000_s18448"/>
                  </a:ext>
                  <a:ext uri="{FF2B5EF4-FFF2-40B4-BE49-F238E27FC236}">
                    <a16:creationId xmlns:a16="http://schemas.microsoft.com/office/drawing/2014/main" id="{13B15847-350C-A193-7DFD-F671291005E8}"/>
                  </a:ext>
                </a:extLst>
              </xdr:cNvPr>
              <xdr:cNvSpPr/>
            </xdr:nvSpPr>
            <xdr:spPr bwMode="auto">
              <a:xfrm>
                <a:off x="361" y="572"/>
                <a:ext cx="144" cy="40"/>
              </a:xfrm>
              <a:prstGeom prst="rect">
                <a:avLst/>
              </a:prstGeom>
              <a:noFill/>
              <a:ln>
                <a:noFill/>
              </a:ln>
              <a:effectLst/>
              <a:extLst>
                <a:ext uri="{909E8E84-426E-40DD-AFC4-6F175D3DCCD1}">
                  <a14:hiddenFill>
                    <a:noFill/>
                  </a14:hiddenFill>
                </a:ex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sp>
          <xdr:sp macro="" textlink="">
            <xdr:nvSpPr>
              <xdr:cNvPr id="18449" name="Option Button 17" hidden="1">
                <a:extLst>
                  <a:ext uri="{63B3BB69-23CF-44E3-9099-C40C66FF867C}">
                    <a14:compatExt spid="_x0000_s18449"/>
                  </a:ext>
                  <a:ext uri="{FF2B5EF4-FFF2-40B4-BE49-F238E27FC236}">
                    <a16:creationId xmlns:a16="http://schemas.microsoft.com/office/drawing/2014/main" id="{1FE9E87C-3A53-AFC5-3423-17FE781C08B7}"/>
                  </a:ext>
                </a:extLst>
              </xdr:cNvPr>
              <xdr:cNvSpPr/>
            </xdr:nvSpPr>
            <xdr:spPr bwMode="auto">
              <a:xfrm>
                <a:off x="366" y="579"/>
                <a:ext cx="44"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8450" name="Option Button 18" hidden="1">
                <a:extLst>
                  <a:ext uri="{63B3BB69-23CF-44E3-9099-C40C66FF867C}">
                    <a14:compatExt spid="_x0000_s18450"/>
                  </a:ext>
                  <a:ext uri="{FF2B5EF4-FFF2-40B4-BE49-F238E27FC236}">
                    <a16:creationId xmlns:a16="http://schemas.microsoft.com/office/drawing/2014/main" id="{1F190AC6-DB1D-91BF-B264-172C5E03255F}"/>
                  </a:ext>
                </a:extLst>
              </xdr:cNvPr>
              <xdr:cNvSpPr/>
            </xdr:nvSpPr>
            <xdr:spPr bwMode="auto">
              <a:xfrm>
                <a:off x="419" y="579"/>
                <a:ext cx="53"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61</xdr:row>
          <xdr:rowOff>0</xdr:rowOff>
        </xdr:from>
        <xdr:to>
          <xdr:col>10</xdr:col>
          <xdr:colOff>695325</xdr:colOff>
          <xdr:row>63</xdr:row>
          <xdr:rowOff>9525</xdr:rowOff>
        </xdr:to>
        <xdr:grpSp>
          <xdr:nvGrpSpPr>
            <xdr:cNvPr id="31868" name="Group 19">
              <a:extLst>
                <a:ext uri="{FF2B5EF4-FFF2-40B4-BE49-F238E27FC236}">
                  <a16:creationId xmlns:a16="http://schemas.microsoft.com/office/drawing/2014/main" id="{DE69017C-A9C9-2AA8-3593-43F384E1EB7B}"/>
                </a:ext>
              </a:extLst>
            </xdr:cNvPr>
            <xdr:cNvGrpSpPr>
              <a:grpSpLocks/>
            </xdr:cNvGrpSpPr>
          </xdr:nvGrpSpPr>
          <xdr:grpSpPr bwMode="auto">
            <a:xfrm>
              <a:off x="5524500" y="11842750"/>
              <a:ext cx="1372658" cy="390525"/>
              <a:chOff x="577" y="1241"/>
              <a:chExt cx="144" cy="41"/>
            </a:xfrm>
          </xdr:grpSpPr>
          <xdr:sp macro="" textlink="">
            <xdr:nvSpPr>
              <xdr:cNvPr id="18452" name="Airfare" hidden="1">
                <a:extLst>
                  <a:ext uri="{63B3BB69-23CF-44E3-9099-C40C66FF867C}">
                    <a14:compatExt spid="_x0000_s18452"/>
                  </a:ext>
                  <a:ext uri="{FF2B5EF4-FFF2-40B4-BE49-F238E27FC236}">
                    <a16:creationId xmlns:a16="http://schemas.microsoft.com/office/drawing/2014/main" id="{EAC9DC2D-BE4A-4D5D-21B6-3653830B8C9B}"/>
                  </a:ext>
                </a:extLst>
              </xdr:cNvPr>
              <xdr:cNvSpPr/>
            </xdr:nvSpPr>
            <xdr:spPr bwMode="auto">
              <a:xfrm>
                <a:off x="577" y="1241"/>
                <a:ext cx="144" cy="41"/>
              </a:xfrm>
              <a:prstGeom prst="rect">
                <a:avLst/>
              </a:prstGeom>
              <a:noFill/>
              <a:ln>
                <a:noFill/>
              </a:ln>
              <a:effectLst/>
              <a:extLst>
                <a:ext uri="{909E8E84-426E-40DD-AFC4-6F175D3DCCD1}">
                  <a14:hiddenFill>
                    <a:noFill/>
                  </a14:hiddenFill>
                </a:ex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sp>
          <xdr:sp macro="" textlink="">
            <xdr:nvSpPr>
              <xdr:cNvPr id="18453" name="Option Button 21" hidden="1">
                <a:extLst>
                  <a:ext uri="{63B3BB69-23CF-44E3-9099-C40C66FF867C}">
                    <a14:compatExt spid="_x0000_s18453"/>
                  </a:ext>
                  <a:ext uri="{FF2B5EF4-FFF2-40B4-BE49-F238E27FC236}">
                    <a16:creationId xmlns:a16="http://schemas.microsoft.com/office/drawing/2014/main" id="{FDF193AE-4686-868B-AEF3-632AAA93A87F}"/>
                  </a:ext>
                </a:extLst>
              </xdr:cNvPr>
              <xdr:cNvSpPr/>
            </xdr:nvSpPr>
            <xdr:spPr bwMode="auto">
              <a:xfrm>
                <a:off x="578" y="1243"/>
                <a:ext cx="62" cy="34"/>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8454" name="Option Button 22" hidden="1">
                <a:extLst>
                  <a:ext uri="{63B3BB69-23CF-44E3-9099-C40C66FF867C}">
                    <a14:compatExt spid="_x0000_s18454"/>
                  </a:ext>
                  <a:ext uri="{FF2B5EF4-FFF2-40B4-BE49-F238E27FC236}">
                    <a16:creationId xmlns:a16="http://schemas.microsoft.com/office/drawing/2014/main" id="{0A80900A-BAFF-13A1-717B-A17EC5BBC152}"/>
                  </a:ext>
                </a:extLst>
              </xdr:cNvPr>
              <xdr:cNvSpPr/>
            </xdr:nvSpPr>
            <xdr:spPr bwMode="auto">
              <a:xfrm>
                <a:off x="648" y="1243"/>
                <a:ext cx="62" cy="34"/>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61</xdr:row>
          <xdr:rowOff>0</xdr:rowOff>
        </xdr:from>
        <xdr:to>
          <xdr:col>7</xdr:col>
          <xdr:colOff>666750</xdr:colOff>
          <xdr:row>63</xdr:row>
          <xdr:rowOff>0</xdr:rowOff>
        </xdr:to>
        <xdr:grpSp>
          <xdr:nvGrpSpPr>
            <xdr:cNvPr id="31869" name="Group 23">
              <a:extLst>
                <a:ext uri="{FF2B5EF4-FFF2-40B4-BE49-F238E27FC236}">
                  <a16:creationId xmlns:a16="http://schemas.microsoft.com/office/drawing/2014/main" id="{0B1129CC-2F7F-30CD-D4A4-3445C5A44171}"/>
                </a:ext>
              </a:extLst>
            </xdr:cNvPr>
            <xdr:cNvGrpSpPr>
              <a:grpSpLocks/>
            </xdr:cNvGrpSpPr>
          </xdr:nvGrpSpPr>
          <xdr:grpSpPr bwMode="auto">
            <a:xfrm>
              <a:off x="3460750" y="11842750"/>
              <a:ext cx="1375833" cy="381000"/>
              <a:chOff x="361" y="1241"/>
              <a:chExt cx="144" cy="40"/>
            </a:xfrm>
          </xdr:grpSpPr>
          <xdr:sp macro="" textlink="">
            <xdr:nvSpPr>
              <xdr:cNvPr id="18456" name="ConfFees" hidden="1">
                <a:extLst>
                  <a:ext uri="{63B3BB69-23CF-44E3-9099-C40C66FF867C}">
                    <a14:compatExt spid="_x0000_s18456"/>
                  </a:ext>
                  <a:ext uri="{FF2B5EF4-FFF2-40B4-BE49-F238E27FC236}">
                    <a16:creationId xmlns:a16="http://schemas.microsoft.com/office/drawing/2014/main" id="{F5BD0A62-5E10-7157-7E57-86DE56A2315B}"/>
                  </a:ext>
                </a:extLst>
              </xdr:cNvPr>
              <xdr:cNvSpPr/>
            </xdr:nvSpPr>
            <xdr:spPr bwMode="auto">
              <a:xfrm>
                <a:off x="361" y="1241"/>
                <a:ext cx="144" cy="40"/>
              </a:xfrm>
              <a:prstGeom prst="rect">
                <a:avLst/>
              </a:prstGeom>
              <a:noFill/>
              <a:ln>
                <a:noFill/>
              </a:ln>
              <a:effectLst/>
              <a:extLst>
                <a:ext uri="{909E8E84-426E-40DD-AFC4-6F175D3DCCD1}">
                  <a14:hiddenFill>
                    <a:noFill/>
                  </a14:hiddenFill>
                </a:ex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sp>
          <xdr:sp macro="" textlink="">
            <xdr:nvSpPr>
              <xdr:cNvPr id="18457" name="Option Button 25" hidden="1">
                <a:extLst>
                  <a:ext uri="{63B3BB69-23CF-44E3-9099-C40C66FF867C}">
                    <a14:compatExt spid="_x0000_s18457"/>
                  </a:ext>
                  <a:ext uri="{FF2B5EF4-FFF2-40B4-BE49-F238E27FC236}">
                    <a16:creationId xmlns:a16="http://schemas.microsoft.com/office/drawing/2014/main" id="{2F137BC4-CA19-C042-356F-4C04DC7C0C3A}"/>
                  </a:ext>
                </a:extLst>
              </xdr:cNvPr>
              <xdr:cNvSpPr/>
            </xdr:nvSpPr>
            <xdr:spPr bwMode="auto">
              <a:xfrm>
                <a:off x="366" y="1248"/>
                <a:ext cx="44"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8458" name="Option Button 26" hidden="1">
                <a:extLst>
                  <a:ext uri="{63B3BB69-23CF-44E3-9099-C40C66FF867C}">
                    <a14:compatExt spid="_x0000_s18458"/>
                  </a:ext>
                  <a:ext uri="{FF2B5EF4-FFF2-40B4-BE49-F238E27FC236}">
                    <a16:creationId xmlns:a16="http://schemas.microsoft.com/office/drawing/2014/main" id="{B87D8464-FCD2-2DED-A57E-3C6892BE34AC}"/>
                  </a:ext>
                </a:extLst>
              </xdr:cNvPr>
              <xdr:cNvSpPr/>
            </xdr:nvSpPr>
            <xdr:spPr bwMode="auto">
              <a:xfrm>
                <a:off x="419" y="1248"/>
                <a:ext cx="53"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10</xdr:row>
          <xdr:rowOff>76200</xdr:rowOff>
        </xdr:from>
        <xdr:to>
          <xdr:col>10</xdr:col>
          <xdr:colOff>0</xdr:colOff>
          <xdr:row>11</xdr:row>
          <xdr:rowOff>495300</xdr:rowOff>
        </xdr:to>
        <xdr:grpSp>
          <xdr:nvGrpSpPr>
            <xdr:cNvPr id="31870" name="Group 27">
              <a:extLst>
                <a:ext uri="{FF2B5EF4-FFF2-40B4-BE49-F238E27FC236}">
                  <a16:creationId xmlns:a16="http://schemas.microsoft.com/office/drawing/2014/main" id="{6242A2A0-5CCF-32F1-82F5-85182A226BF3}"/>
                </a:ext>
              </a:extLst>
            </xdr:cNvPr>
            <xdr:cNvGrpSpPr>
              <a:grpSpLocks/>
            </xdr:cNvGrpSpPr>
          </xdr:nvGrpSpPr>
          <xdr:grpSpPr bwMode="auto">
            <a:xfrm>
              <a:off x="2762250" y="1790700"/>
              <a:ext cx="3439583" cy="524933"/>
              <a:chOff x="288" y="187"/>
              <a:chExt cx="360" cy="55"/>
            </a:xfrm>
          </xdr:grpSpPr>
          <xdr:sp macro="" textlink="">
            <xdr:nvSpPr>
              <xdr:cNvPr id="18460" name="Check Box 28" hidden="1">
                <a:extLst>
                  <a:ext uri="{63B3BB69-23CF-44E3-9099-C40C66FF867C}">
                    <a14:compatExt spid="_x0000_s18460"/>
                  </a:ext>
                  <a:ext uri="{FF2B5EF4-FFF2-40B4-BE49-F238E27FC236}">
                    <a16:creationId xmlns:a16="http://schemas.microsoft.com/office/drawing/2014/main" id="{81509989-B56B-E954-57AD-2E86234FFE16}"/>
                  </a:ext>
                </a:extLst>
              </xdr:cNvPr>
              <xdr:cNvSpPr/>
            </xdr:nvSpPr>
            <xdr:spPr bwMode="auto">
              <a:xfrm>
                <a:off x="288" y="218"/>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8461" name="Check Box 29" hidden="1">
                <a:extLst>
                  <a:ext uri="{63B3BB69-23CF-44E3-9099-C40C66FF867C}">
                    <a14:compatExt spid="_x0000_s18461"/>
                  </a:ext>
                  <a:ext uri="{FF2B5EF4-FFF2-40B4-BE49-F238E27FC236}">
                    <a16:creationId xmlns:a16="http://schemas.microsoft.com/office/drawing/2014/main" id="{78765B5F-BD7A-356D-4B0A-932DCA9BB4EC}"/>
                  </a:ext>
                </a:extLst>
              </xdr:cNvPr>
              <xdr:cNvSpPr/>
            </xdr:nvSpPr>
            <xdr:spPr bwMode="auto">
              <a:xfrm>
                <a:off x="288" y="203"/>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8462" name="Check Box 30" hidden="1">
                <a:extLst>
                  <a:ext uri="{63B3BB69-23CF-44E3-9099-C40C66FF867C}">
                    <a14:compatExt spid="_x0000_s18462"/>
                  </a:ext>
                  <a:ext uri="{FF2B5EF4-FFF2-40B4-BE49-F238E27FC236}">
                    <a16:creationId xmlns:a16="http://schemas.microsoft.com/office/drawing/2014/main" id="{414E4F09-B5B5-3913-8AB0-562875A9B9E5}"/>
                  </a:ext>
                </a:extLst>
              </xdr:cNvPr>
              <xdr:cNvSpPr/>
            </xdr:nvSpPr>
            <xdr:spPr bwMode="auto">
              <a:xfrm>
                <a:off x="288" y="18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8463" name="Check Box 31" hidden="1">
                <a:extLst>
                  <a:ext uri="{63B3BB69-23CF-44E3-9099-C40C66FF867C}">
                    <a14:compatExt spid="_x0000_s18463"/>
                  </a:ext>
                  <a:ext uri="{FF2B5EF4-FFF2-40B4-BE49-F238E27FC236}">
                    <a16:creationId xmlns:a16="http://schemas.microsoft.com/office/drawing/2014/main" id="{74E7FDE4-1FAB-E008-7687-B9ED88502020}"/>
                  </a:ext>
                </a:extLst>
              </xdr:cNvPr>
              <xdr:cNvSpPr/>
            </xdr:nvSpPr>
            <xdr:spPr bwMode="auto">
              <a:xfrm>
                <a:off x="316" y="18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464" name="Check Box 32" descr="H/C" hidden="1">
                <a:extLst>
                  <a:ext uri="{63B3BB69-23CF-44E3-9099-C40C66FF867C}">
                    <a14:compatExt spid="_x0000_s18464"/>
                  </a:ext>
                  <a:ext uri="{FF2B5EF4-FFF2-40B4-BE49-F238E27FC236}">
                    <a16:creationId xmlns:a16="http://schemas.microsoft.com/office/drawing/2014/main" id="{E3D500F5-CF13-184D-A380-2D1212E971CD}"/>
                  </a:ext>
                </a:extLst>
              </xdr:cNvPr>
              <xdr:cNvSpPr/>
            </xdr:nvSpPr>
            <xdr:spPr bwMode="auto">
              <a:xfrm>
                <a:off x="316" y="203"/>
                <a:ext cx="45"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465" name="Check Box 33" hidden="1">
                <a:extLst>
                  <a:ext uri="{63B3BB69-23CF-44E3-9099-C40C66FF867C}">
                    <a14:compatExt spid="_x0000_s18465"/>
                  </a:ext>
                  <a:ext uri="{FF2B5EF4-FFF2-40B4-BE49-F238E27FC236}">
                    <a16:creationId xmlns:a16="http://schemas.microsoft.com/office/drawing/2014/main" id="{E126B535-8AC9-390C-AE8C-73B25E81E33B}"/>
                  </a:ext>
                </a:extLst>
              </xdr:cNvPr>
              <xdr:cNvSpPr/>
            </xdr:nvSpPr>
            <xdr:spPr bwMode="auto">
              <a:xfrm>
                <a:off x="316" y="219"/>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466" name="Check Box 34" hidden="1">
                <a:extLst>
                  <a:ext uri="{63B3BB69-23CF-44E3-9099-C40C66FF867C}">
                    <a14:compatExt spid="_x0000_s18466"/>
                  </a:ext>
                  <a:ext uri="{FF2B5EF4-FFF2-40B4-BE49-F238E27FC236}">
                    <a16:creationId xmlns:a16="http://schemas.microsoft.com/office/drawing/2014/main" id="{210E6703-3618-24B6-2FBB-189782C99EFB}"/>
                  </a:ext>
                </a:extLst>
              </xdr:cNvPr>
              <xdr:cNvSpPr/>
            </xdr:nvSpPr>
            <xdr:spPr bwMode="auto">
              <a:xfrm>
                <a:off x="361" y="218"/>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8467" name="Check Box 35" hidden="1">
                <a:extLst>
                  <a:ext uri="{63B3BB69-23CF-44E3-9099-C40C66FF867C}">
                    <a14:compatExt spid="_x0000_s18467"/>
                  </a:ext>
                  <a:ext uri="{FF2B5EF4-FFF2-40B4-BE49-F238E27FC236}">
                    <a16:creationId xmlns:a16="http://schemas.microsoft.com/office/drawing/2014/main" id="{49672781-0DC2-4189-0052-3E0F6301B557}"/>
                  </a:ext>
                </a:extLst>
              </xdr:cNvPr>
              <xdr:cNvSpPr/>
            </xdr:nvSpPr>
            <xdr:spPr bwMode="auto">
              <a:xfrm>
                <a:off x="361" y="203"/>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8468" name="Check Box 36" hidden="1">
                <a:extLst>
                  <a:ext uri="{63B3BB69-23CF-44E3-9099-C40C66FF867C}">
                    <a14:compatExt spid="_x0000_s18468"/>
                  </a:ext>
                  <a:ext uri="{FF2B5EF4-FFF2-40B4-BE49-F238E27FC236}">
                    <a16:creationId xmlns:a16="http://schemas.microsoft.com/office/drawing/2014/main" id="{AFD96A4B-13D5-02BD-EEF8-885DFD17E5B6}"/>
                  </a:ext>
                </a:extLst>
              </xdr:cNvPr>
              <xdr:cNvSpPr/>
            </xdr:nvSpPr>
            <xdr:spPr bwMode="auto">
              <a:xfrm>
                <a:off x="361" y="18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8469" name="Check Box 37" hidden="1">
                <a:extLst>
                  <a:ext uri="{63B3BB69-23CF-44E3-9099-C40C66FF867C}">
                    <a14:compatExt spid="_x0000_s18469"/>
                  </a:ext>
                  <a:ext uri="{FF2B5EF4-FFF2-40B4-BE49-F238E27FC236}">
                    <a16:creationId xmlns:a16="http://schemas.microsoft.com/office/drawing/2014/main" id="{E3DDFF9F-97F6-B657-4BC8-702BC8D0739C}"/>
                  </a:ext>
                </a:extLst>
              </xdr:cNvPr>
              <xdr:cNvSpPr/>
            </xdr:nvSpPr>
            <xdr:spPr bwMode="auto">
              <a:xfrm>
                <a:off x="388" y="18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470" name="Check Box 38" descr="H/C" hidden="1">
                <a:extLst>
                  <a:ext uri="{63B3BB69-23CF-44E3-9099-C40C66FF867C}">
                    <a14:compatExt spid="_x0000_s18470"/>
                  </a:ext>
                  <a:ext uri="{FF2B5EF4-FFF2-40B4-BE49-F238E27FC236}">
                    <a16:creationId xmlns:a16="http://schemas.microsoft.com/office/drawing/2014/main" id="{E522B0BB-6A33-9740-AA88-3B0988D24277}"/>
                  </a:ext>
                </a:extLst>
              </xdr:cNvPr>
              <xdr:cNvSpPr/>
            </xdr:nvSpPr>
            <xdr:spPr bwMode="auto">
              <a:xfrm>
                <a:off x="388" y="203"/>
                <a:ext cx="4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471" name="Check Box 39" hidden="1">
                <a:extLst>
                  <a:ext uri="{63B3BB69-23CF-44E3-9099-C40C66FF867C}">
                    <a14:compatExt spid="_x0000_s18471"/>
                  </a:ext>
                  <a:ext uri="{FF2B5EF4-FFF2-40B4-BE49-F238E27FC236}">
                    <a16:creationId xmlns:a16="http://schemas.microsoft.com/office/drawing/2014/main" id="{DD1D2392-D4FA-F2A9-C197-19500122C879}"/>
                  </a:ext>
                </a:extLst>
              </xdr:cNvPr>
              <xdr:cNvSpPr/>
            </xdr:nvSpPr>
            <xdr:spPr bwMode="auto">
              <a:xfrm>
                <a:off x="388" y="219"/>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472" name="Check Box 40" hidden="1">
                <a:extLst>
                  <a:ext uri="{63B3BB69-23CF-44E3-9099-C40C66FF867C}">
                    <a14:compatExt spid="_x0000_s18472"/>
                  </a:ext>
                  <a:ext uri="{FF2B5EF4-FFF2-40B4-BE49-F238E27FC236}">
                    <a16:creationId xmlns:a16="http://schemas.microsoft.com/office/drawing/2014/main" id="{FED8F9F2-705E-027E-B4E6-5F7E5FEA0F1C}"/>
                  </a:ext>
                </a:extLst>
              </xdr:cNvPr>
              <xdr:cNvSpPr/>
            </xdr:nvSpPr>
            <xdr:spPr bwMode="auto">
              <a:xfrm>
                <a:off x="433" y="218"/>
                <a:ext cx="38"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8473" name="Check Box 41" hidden="1">
                <a:extLst>
                  <a:ext uri="{63B3BB69-23CF-44E3-9099-C40C66FF867C}">
                    <a14:compatExt spid="_x0000_s18473"/>
                  </a:ext>
                  <a:ext uri="{FF2B5EF4-FFF2-40B4-BE49-F238E27FC236}">
                    <a16:creationId xmlns:a16="http://schemas.microsoft.com/office/drawing/2014/main" id="{36C1E093-555C-21BA-721F-BC3E9BA89876}"/>
                  </a:ext>
                </a:extLst>
              </xdr:cNvPr>
              <xdr:cNvSpPr/>
            </xdr:nvSpPr>
            <xdr:spPr bwMode="auto">
              <a:xfrm>
                <a:off x="433" y="203"/>
                <a:ext cx="40"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8474" name="Check Box 42" hidden="1">
                <a:extLst>
                  <a:ext uri="{63B3BB69-23CF-44E3-9099-C40C66FF867C}">
                    <a14:compatExt spid="_x0000_s18474"/>
                  </a:ext>
                  <a:ext uri="{FF2B5EF4-FFF2-40B4-BE49-F238E27FC236}">
                    <a16:creationId xmlns:a16="http://schemas.microsoft.com/office/drawing/2014/main" id="{17A83C42-70A2-8E65-D9D5-0C9B0FAC5F56}"/>
                  </a:ext>
                </a:extLst>
              </xdr:cNvPr>
              <xdr:cNvSpPr/>
            </xdr:nvSpPr>
            <xdr:spPr bwMode="auto">
              <a:xfrm>
                <a:off x="433" y="187"/>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8475" name="Check Box 43" hidden="1">
                <a:extLst>
                  <a:ext uri="{63B3BB69-23CF-44E3-9099-C40C66FF867C}">
                    <a14:compatExt spid="_x0000_s18475"/>
                  </a:ext>
                  <a:ext uri="{FF2B5EF4-FFF2-40B4-BE49-F238E27FC236}">
                    <a16:creationId xmlns:a16="http://schemas.microsoft.com/office/drawing/2014/main" id="{C318FBC5-3310-33FC-1CB9-E908A1F4FD76}"/>
                  </a:ext>
                </a:extLst>
              </xdr:cNvPr>
              <xdr:cNvSpPr/>
            </xdr:nvSpPr>
            <xdr:spPr bwMode="auto">
              <a:xfrm>
                <a:off x="460" y="18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476" name="Check Box 44" descr="H/C" hidden="1">
                <a:extLst>
                  <a:ext uri="{63B3BB69-23CF-44E3-9099-C40C66FF867C}">
                    <a14:compatExt spid="_x0000_s18476"/>
                  </a:ext>
                  <a:ext uri="{FF2B5EF4-FFF2-40B4-BE49-F238E27FC236}">
                    <a16:creationId xmlns:a16="http://schemas.microsoft.com/office/drawing/2014/main" id="{5BF29E31-02B0-D2A1-56B4-C27E51B41B50}"/>
                  </a:ext>
                </a:extLst>
              </xdr:cNvPr>
              <xdr:cNvSpPr/>
            </xdr:nvSpPr>
            <xdr:spPr bwMode="auto">
              <a:xfrm>
                <a:off x="460" y="203"/>
                <a:ext cx="45"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477" name="Check Box 45" hidden="1">
                <a:extLst>
                  <a:ext uri="{63B3BB69-23CF-44E3-9099-C40C66FF867C}">
                    <a14:compatExt spid="_x0000_s18477"/>
                  </a:ext>
                  <a:ext uri="{FF2B5EF4-FFF2-40B4-BE49-F238E27FC236}">
                    <a16:creationId xmlns:a16="http://schemas.microsoft.com/office/drawing/2014/main" id="{8EBAC26A-935B-39CC-3120-457F66803BEB}"/>
                  </a:ext>
                </a:extLst>
              </xdr:cNvPr>
              <xdr:cNvSpPr/>
            </xdr:nvSpPr>
            <xdr:spPr bwMode="auto">
              <a:xfrm>
                <a:off x="460" y="219"/>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478" name="Check Box 46" hidden="1">
                <a:extLst>
                  <a:ext uri="{63B3BB69-23CF-44E3-9099-C40C66FF867C}">
                    <a14:compatExt spid="_x0000_s18478"/>
                  </a:ext>
                  <a:ext uri="{FF2B5EF4-FFF2-40B4-BE49-F238E27FC236}">
                    <a16:creationId xmlns:a16="http://schemas.microsoft.com/office/drawing/2014/main" id="{4E93EE1A-04E9-595C-5D5D-F0BD6BDDFE0B}"/>
                  </a:ext>
                </a:extLst>
              </xdr:cNvPr>
              <xdr:cNvSpPr/>
            </xdr:nvSpPr>
            <xdr:spPr bwMode="auto">
              <a:xfrm>
                <a:off x="505" y="218"/>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8479" name="Check Box 47" hidden="1">
                <a:extLst>
                  <a:ext uri="{63B3BB69-23CF-44E3-9099-C40C66FF867C}">
                    <a14:compatExt spid="_x0000_s18479"/>
                  </a:ext>
                  <a:ext uri="{FF2B5EF4-FFF2-40B4-BE49-F238E27FC236}">
                    <a16:creationId xmlns:a16="http://schemas.microsoft.com/office/drawing/2014/main" id="{7A2D446F-9E40-3943-EBC8-4067894D53E0}"/>
                  </a:ext>
                </a:extLst>
              </xdr:cNvPr>
              <xdr:cNvSpPr/>
            </xdr:nvSpPr>
            <xdr:spPr bwMode="auto">
              <a:xfrm>
                <a:off x="505" y="203"/>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8480" name="Check Box 48" hidden="1">
                <a:extLst>
                  <a:ext uri="{63B3BB69-23CF-44E3-9099-C40C66FF867C}">
                    <a14:compatExt spid="_x0000_s18480"/>
                  </a:ext>
                  <a:ext uri="{FF2B5EF4-FFF2-40B4-BE49-F238E27FC236}">
                    <a16:creationId xmlns:a16="http://schemas.microsoft.com/office/drawing/2014/main" id="{B1E3228C-A076-5C9A-7002-A591B095889F}"/>
                  </a:ext>
                </a:extLst>
              </xdr:cNvPr>
              <xdr:cNvSpPr/>
            </xdr:nvSpPr>
            <xdr:spPr bwMode="auto">
              <a:xfrm>
                <a:off x="532" y="18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481" name="Check Box 49" descr="H/C" hidden="1">
                <a:extLst>
                  <a:ext uri="{63B3BB69-23CF-44E3-9099-C40C66FF867C}">
                    <a14:compatExt spid="_x0000_s18481"/>
                  </a:ext>
                  <a:ext uri="{FF2B5EF4-FFF2-40B4-BE49-F238E27FC236}">
                    <a16:creationId xmlns:a16="http://schemas.microsoft.com/office/drawing/2014/main" id="{F052F150-3207-96D0-A6C0-A79E9746C685}"/>
                  </a:ext>
                </a:extLst>
              </xdr:cNvPr>
              <xdr:cNvSpPr/>
            </xdr:nvSpPr>
            <xdr:spPr bwMode="auto">
              <a:xfrm>
                <a:off x="532" y="203"/>
                <a:ext cx="4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482" name="Check Box 50" hidden="1">
                <a:extLst>
                  <a:ext uri="{63B3BB69-23CF-44E3-9099-C40C66FF867C}">
                    <a14:compatExt spid="_x0000_s18482"/>
                  </a:ext>
                  <a:ext uri="{FF2B5EF4-FFF2-40B4-BE49-F238E27FC236}">
                    <a16:creationId xmlns:a16="http://schemas.microsoft.com/office/drawing/2014/main" id="{F8D14A4D-4B7D-8CB8-569F-FAC107102D4D}"/>
                  </a:ext>
                </a:extLst>
              </xdr:cNvPr>
              <xdr:cNvSpPr/>
            </xdr:nvSpPr>
            <xdr:spPr bwMode="auto">
              <a:xfrm>
                <a:off x="532" y="219"/>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483" name="Check Box 51" hidden="1">
                <a:extLst>
                  <a:ext uri="{63B3BB69-23CF-44E3-9099-C40C66FF867C}">
                    <a14:compatExt spid="_x0000_s18483"/>
                  </a:ext>
                  <a:ext uri="{FF2B5EF4-FFF2-40B4-BE49-F238E27FC236}">
                    <a16:creationId xmlns:a16="http://schemas.microsoft.com/office/drawing/2014/main" id="{DF0E64A7-4467-B9E9-DC2A-DF02F90DF3D3}"/>
                  </a:ext>
                </a:extLst>
              </xdr:cNvPr>
              <xdr:cNvSpPr/>
            </xdr:nvSpPr>
            <xdr:spPr bwMode="auto">
              <a:xfrm>
                <a:off x="576" y="218"/>
                <a:ext cx="38"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8484" name="Check Box 52" hidden="1">
                <a:extLst>
                  <a:ext uri="{63B3BB69-23CF-44E3-9099-C40C66FF867C}">
                    <a14:compatExt spid="_x0000_s18484"/>
                  </a:ext>
                  <a:ext uri="{FF2B5EF4-FFF2-40B4-BE49-F238E27FC236}">
                    <a16:creationId xmlns:a16="http://schemas.microsoft.com/office/drawing/2014/main" id="{1B8062F4-7E82-DC6D-68F6-741327F10593}"/>
                  </a:ext>
                </a:extLst>
              </xdr:cNvPr>
              <xdr:cNvSpPr/>
            </xdr:nvSpPr>
            <xdr:spPr bwMode="auto">
              <a:xfrm>
                <a:off x="576" y="203"/>
                <a:ext cx="40"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8485" name="Check Box 53" hidden="1">
                <a:extLst>
                  <a:ext uri="{63B3BB69-23CF-44E3-9099-C40C66FF867C}">
                    <a14:compatExt spid="_x0000_s18485"/>
                  </a:ext>
                  <a:ext uri="{FF2B5EF4-FFF2-40B4-BE49-F238E27FC236}">
                    <a16:creationId xmlns:a16="http://schemas.microsoft.com/office/drawing/2014/main" id="{953D8369-8818-8590-22CB-624EB2BCD810}"/>
                  </a:ext>
                </a:extLst>
              </xdr:cNvPr>
              <xdr:cNvSpPr/>
            </xdr:nvSpPr>
            <xdr:spPr bwMode="auto">
              <a:xfrm>
                <a:off x="576" y="187"/>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8486" name="Check Box 54" hidden="1">
                <a:extLst>
                  <a:ext uri="{63B3BB69-23CF-44E3-9099-C40C66FF867C}">
                    <a14:compatExt spid="_x0000_s18486"/>
                  </a:ext>
                  <a:ext uri="{FF2B5EF4-FFF2-40B4-BE49-F238E27FC236}">
                    <a16:creationId xmlns:a16="http://schemas.microsoft.com/office/drawing/2014/main" id="{4A6ADA07-6C38-D213-C79E-BBC3F86B487A}"/>
                  </a:ext>
                </a:extLst>
              </xdr:cNvPr>
              <xdr:cNvSpPr/>
            </xdr:nvSpPr>
            <xdr:spPr bwMode="auto">
              <a:xfrm>
                <a:off x="604" y="18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487" name="Check Box 55" descr="H/C" hidden="1">
                <a:extLst>
                  <a:ext uri="{63B3BB69-23CF-44E3-9099-C40C66FF867C}">
                    <a14:compatExt spid="_x0000_s18487"/>
                  </a:ext>
                  <a:ext uri="{FF2B5EF4-FFF2-40B4-BE49-F238E27FC236}">
                    <a16:creationId xmlns:a16="http://schemas.microsoft.com/office/drawing/2014/main" id="{0E4061F3-F484-C168-12F3-0B62BE1D3F41}"/>
                  </a:ext>
                </a:extLst>
              </xdr:cNvPr>
              <xdr:cNvSpPr/>
            </xdr:nvSpPr>
            <xdr:spPr bwMode="auto">
              <a:xfrm>
                <a:off x="604" y="203"/>
                <a:ext cx="4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488" name="Check Box 56" hidden="1">
                <a:extLst>
                  <a:ext uri="{63B3BB69-23CF-44E3-9099-C40C66FF867C}">
                    <a14:compatExt spid="_x0000_s18488"/>
                  </a:ext>
                  <a:ext uri="{FF2B5EF4-FFF2-40B4-BE49-F238E27FC236}">
                    <a16:creationId xmlns:a16="http://schemas.microsoft.com/office/drawing/2014/main" id="{206F35D0-524D-8D54-8655-D793A7D9F5A7}"/>
                  </a:ext>
                </a:extLst>
              </xdr:cNvPr>
              <xdr:cNvSpPr/>
            </xdr:nvSpPr>
            <xdr:spPr bwMode="auto">
              <a:xfrm>
                <a:off x="604" y="219"/>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489" name="Check Box 57" hidden="1">
                <a:extLst>
                  <a:ext uri="{63B3BB69-23CF-44E3-9099-C40C66FF867C}">
                    <a14:compatExt spid="_x0000_s18489"/>
                  </a:ext>
                  <a:ext uri="{FF2B5EF4-FFF2-40B4-BE49-F238E27FC236}">
                    <a16:creationId xmlns:a16="http://schemas.microsoft.com/office/drawing/2014/main" id="{6BE558C1-79E0-B3B6-7080-38058A0A32E5}"/>
                  </a:ext>
                </a:extLst>
              </xdr:cNvPr>
              <xdr:cNvSpPr/>
            </xdr:nvSpPr>
            <xdr:spPr bwMode="auto">
              <a:xfrm>
                <a:off x="506" y="187"/>
                <a:ext cx="34"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44</xdr:row>
          <xdr:rowOff>0</xdr:rowOff>
        </xdr:from>
        <xdr:to>
          <xdr:col>10</xdr:col>
          <xdr:colOff>0</xdr:colOff>
          <xdr:row>45</xdr:row>
          <xdr:rowOff>0</xdr:rowOff>
        </xdr:to>
        <xdr:grpSp>
          <xdr:nvGrpSpPr>
            <xdr:cNvPr id="31871" name="Group 58">
              <a:extLst>
                <a:ext uri="{FF2B5EF4-FFF2-40B4-BE49-F238E27FC236}">
                  <a16:creationId xmlns:a16="http://schemas.microsoft.com/office/drawing/2014/main" id="{AD8691C5-31E1-61F1-8020-6DC4850F1F36}"/>
                </a:ext>
              </a:extLst>
            </xdr:cNvPr>
            <xdr:cNvGrpSpPr>
              <a:grpSpLocks/>
            </xdr:cNvGrpSpPr>
          </xdr:nvGrpSpPr>
          <xdr:grpSpPr bwMode="auto">
            <a:xfrm>
              <a:off x="2762250" y="8180917"/>
              <a:ext cx="3439583" cy="518583"/>
              <a:chOff x="288" y="857"/>
              <a:chExt cx="360" cy="54"/>
            </a:xfrm>
          </xdr:grpSpPr>
          <xdr:sp macro="" textlink="">
            <xdr:nvSpPr>
              <xdr:cNvPr id="18491" name="Check Box 59" hidden="1">
                <a:extLst>
                  <a:ext uri="{63B3BB69-23CF-44E3-9099-C40C66FF867C}">
                    <a14:compatExt spid="_x0000_s18491"/>
                  </a:ext>
                  <a:ext uri="{FF2B5EF4-FFF2-40B4-BE49-F238E27FC236}">
                    <a16:creationId xmlns:a16="http://schemas.microsoft.com/office/drawing/2014/main" id="{B1ABBE73-353D-F8DA-1FFB-1820291BA330}"/>
                  </a:ext>
                </a:extLst>
              </xdr:cNvPr>
              <xdr:cNvSpPr/>
            </xdr:nvSpPr>
            <xdr:spPr bwMode="auto">
              <a:xfrm>
                <a:off x="288" y="887"/>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8492" name="Check Box 60" hidden="1">
                <a:extLst>
                  <a:ext uri="{63B3BB69-23CF-44E3-9099-C40C66FF867C}">
                    <a14:compatExt spid="_x0000_s18492"/>
                  </a:ext>
                  <a:ext uri="{FF2B5EF4-FFF2-40B4-BE49-F238E27FC236}">
                    <a16:creationId xmlns:a16="http://schemas.microsoft.com/office/drawing/2014/main" id="{EA18FAD3-66D8-8002-8993-9721632DD8F7}"/>
                  </a:ext>
                </a:extLst>
              </xdr:cNvPr>
              <xdr:cNvSpPr/>
            </xdr:nvSpPr>
            <xdr:spPr bwMode="auto">
              <a:xfrm>
                <a:off x="288" y="873"/>
                <a:ext cx="39"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8493" name="Check Box 61" hidden="1">
                <a:extLst>
                  <a:ext uri="{63B3BB69-23CF-44E3-9099-C40C66FF867C}">
                    <a14:compatExt spid="_x0000_s18493"/>
                  </a:ext>
                  <a:ext uri="{FF2B5EF4-FFF2-40B4-BE49-F238E27FC236}">
                    <a16:creationId xmlns:a16="http://schemas.microsoft.com/office/drawing/2014/main" id="{72FA2F1D-008D-2DD3-48EB-60F77D4BBE90}"/>
                  </a:ext>
                </a:extLst>
              </xdr:cNvPr>
              <xdr:cNvSpPr/>
            </xdr:nvSpPr>
            <xdr:spPr bwMode="auto">
              <a:xfrm>
                <a:off x="288" y="85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8494" name="Check Box 62" hidden="1">
                <a:extLst>
                  <a:ext uri="{63B3BB69-23CF-44E3-9099-C40C66FF867C}">
                    <a14:compatExt spid="_x0000_s18494"/>
                  </a:ext>
                  <a:ext uri="{FF2B5EF4-FFF2-40B4-BE49-F238E27FC236}">
                    <a16:creationId xmlns:a16="http://schemas.microsoft.com/office/drawing/2014/main" id="{6C4F0CE1-677F-D64D-515D-76616697D358}"/>
                  </a:ext>
                </a:extLst>
              </xdr:cNvPr>
              <xdr:cNvSpPr/>
            </xdr:nvSpPr>
            <xdr:spPr bwMode="auto">
              <a:xfrm>
                <a:off x="316" y="85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495" name="Check Box 63" descr="H/C" hidden="1">
                <a:extLst>
                  <a:ext uri="{63B3BB69-23CF-44E3-9099-C40C66FF867C}">
                    <a14:compatExt spid="_x0000_s18495"/>
                  </a:ext>
                  <a:ext uri="{FF2B5EF4-FFF2-40B4-BE49-F238E27FC236}">
                    <a16:creationId xmlns:a16="http://schemas.microsoft.com/office/drawing/2014/main" id="{A141C33C-4DFC-5FA2-E7D6-C10E24752C92}"/>
                  </a:ext>
                </a:extLst>
              </xdr:cNvPr>
              <xdr:cNvSpPr/>
            </xdr:nvSpPr>
            <xdr:spPr bwMode="auto">
              <a:xfrm>
                <a:off x="316" y="873"/>
                <a:ext cx="45"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496" name="Check Box 64" hidden="1">
                <a:extLst>
                  <a:ext uri="{63B3BB69-23CF-44E3-9099-C40C66FF867C}">
                    <a14:compatExt spid="_x0000_s18496"/>
                  </a:ext>
                  <a:ext uri="{FF2B5EF4-FFF2-40B4-BE49-F238E27FC236}">
                    <a16:creationId xmlns:a16="http://schemas.microsoft.com/office/drawing/2014/main" id="{C34076AF-78C2-09A2-C314-848A003AFE32}"/>
                  </a:ext>
                </a:extLst>
              </xdr:cNvPr>
              <xdr:cNvSpPr/>
            </xdr:nvSpPr>
            <xdr:spPr bwMode="auto">
              <a:xfrm>
                <a:off x="316" y="888"/>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497" name="Check Box 65" hidden="1">
                <a:extLst>
                  <a:ext uri="{63B3BB69-23CF-44E3-9099-C40C66FF867C}">
                    <a14:compatExt spid="_x0000_s18497"/>
                  </a:ext>
                  <a:ext uri="{FF2B5EF4-FFF2-40B4-BE49-F238E27FC236}">
                    <a16:creationId xmlns:a16="http://schemas.microsoft.com/office/drawing/2014/main" id="{005FC7E1-8E50-28C1-3E55-2009C11A3134}"/>
                  </a:ext>
                </a:extLst>
              </xdr:cNvPr>
              <xdr:cNvSpPr/>
            </xdr:nvSpPr>
            <xdr:spPr bwMode="auto">
              <a:xfrm>
                <a:off x="361" y="887"/>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8498" name="Check Box 66" hidden="1">
                <a:extLst>
                  <a:ext uri="{63B3BB69-23CF-44E3-9099-C40C66FF867C}">
                    <a14:compatExt spid="_x0000_s18498"/>
                  </a:ext>
                  <a:ext uri="{FF2B5EF4-FFF2-40B4-BE49-F238E27FC236}">
                    <a16:creationId xmlns:a16="http://schemas.microsoft.com/office/drawing/2014/main" id="{A158AFD7-AE39-6B81-9EEF-7C00D31C27D8}"/>
                  </a:ext>
                </a:extLst>
              </xdr:cNvPr>
              <xdr:cNvSpPr/>
            </xdr:nvSpPr>
            <xdr:spPr bwMode="auto">
              <a:xfrm>
                <a:off x="361" y="873"/>
                <a:ext cx="39"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8499" name="Check Box 67" hidden="1">
                <a:extLst>
                  <a:ext uri="{63B3BB69-23CF-44E3-9099-C40C66FF867C}">
                    <a14:compatExt spid="_x0000_s18499"/>
                  </a:ext>
                  <a:ext uri="{FF2B5EF4-FFF2-40B4-BE49-F238E27FC236}">
                    <a16:creationId xmlns:a16="http://schemas.microsoft.com/office/drawing/2014/main" id="{279BF96D-3BE0-4F05-3DB1-1E5D110FD019}"/>
                  </a:ext>
                </a:extLst>
              </xdr:cNvPr>
              <xdr:cNvSpPr/>
            </xdr:nvSpPr>
            <xdr:spPr bwMode="auto">
              <a:xfrm>
                <a:off x="361" y="85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8500" name="Check Box 68" hidden="1">
                <a:extLst>
                  <a:ext uri="{63B3BB69-23CF-44E3-9099-C40C66FF867C}">
                    <a14:compatExt spid="_x0000_s18500"/>
                  </a:ext>
                  <a:ext uri="{FF2B5EF4-FFF2-40B4-BE49-F238E27FC236}">
                    <a16:creationId xmlns:a16="http://schemas.microsoft.com/office/drawing/2014/main" id="{A83C9ECA-1A7F-A376-FF18-D6C219ACEFF4}"/>
                  </a:ext>
                </a:extLst>
              </xdr:cNvPr>
              <xdr:cNvSpPr/>
            </xdr:nvSpPr>
            <xdr:spPr bwMode="auto">
              <a:xfrm>
                <a:off x="388" y="85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501" name="Check Box 69" descr="H/C" hidden="1">
                <a:extLst>
                  <a:ext uri="{63B3BB69-23CF-44E3-9099-C40C66FF867C}">
                    <a14:compatExt spid="_x0000_s18501"/>
                  </a:ext>
                  <a:ext uri="{FF2B5EF4-FFF2-40B4-BE49-F238E27FC236}">
                    <a16:creationId xmlns:a16="http://schemas.microsoft.com/office/drawing/2014/main" id="{2AA4B278-04D0-73C1-F0EB-DDA21F6F68FC}"/>
                  </a:ext>
                </a:extLst>
              </xdr:cNvPr>
              <xdr:cNvSpPr/>
            </xdr:nvSpPr>
            <xdr:spPr bwMode="auto">
              <a:xfrm>
                <a:off x="388" y="873"/>
                <a:ext cx="44"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502" name="Check Box 70" hidden="1">
                <a:extLst>
                  <a:ext uri="{63B3BB69-23CF-44E3-9099-C40C66FF867C}">
                    <a14:compatExt spid="_x0000_s18502"/>
                  </a:ext>
                  <a:ext uri="{FF2B5EF4-FFF2-40B4-BE49-F238E27FC236}">
                    <a16:creationId xmlns:a16="http://schemas.microsoft.com/office/drawing/2014/main" id="{5BB9AFD9-3FBC-B48E-261A-C16242A14B2F}"/>
                  </a:ext>
                </a:extLst>
              </xdr:cNvPr>
              <xdr:cNvSpPr/>
            </xdr:nvSpPr>
            <xdr:spPr bwMode="auto">
              <a:xfrm>
                <a:off x="388" y="888"/>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503" name="Check Box 71" hidden="1">
                <a:extLst>
                  <a:ext uri="{63B3BB69-23CF-44E3-9099-C40C66FF867C}">
                    <a14:compatExt spid="_x0000_s18503"/>
                  </a:ext>
                  <a:ext uri="{FF2B5EF4-FFF2-40B4-BE49-F238E27FC236}">
                    <a16:creationId xmlns:a16="http://schemas.microsoft.com/office/drawing/2014/main" id="{8634DBA7-41BF-8AFC-A04D-A08562C5311B}"/>
                  </a:ext>
                </a:extLst>
              </xdr:cNvPr>
              <xdr:cNvSpPr/>
            </xdr:nvSpPr>
            <xdr:spPr bwMode="auto">
              <a:xfrm>
                <a:off x="433" y="887"/>
                <a:ext cx="38"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8504" name="Check Box 72" hidden="1">
                <a:extLst>
                  <a:ext uri="{63B3BB69-23CF-44E3-9099-C40C66FF867C}">
                    <a14:compatExt spid="_x0000_s18504"/>
                  </a:ext>
                  <a:ext uri="{FF2B5EF4-FFF2-40B4-BE49-F238E27FC236}">
                    <a16:creationId xmlns:a16="http://schemas.microsoft.com/office/drawing/2014/main" id="{C750365F-60ED-0DFA-9335-99C7BDF8AC56}"/>
                  </a:ext>
                </a:extLst>
              </xdr:cNvPr>
              <xdr:cNvSpPr/>
            </xdr:nvSpPr>
            <xdr:spPr bwMode="auto">
              <a:xfrm>
                <a:off x="433" y="873"/>
                <a:ext cx="40"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8505" name="Check Box 73" hidden="1">
                <a:extLst>
                  <a:ext uri="{63B3BB69-23CF-44E3-9099-C40C66FF867C}">
                    <a14:compatExt spid="_x0000_s18505"/>
                  </a:ext>
                  <a:ext uri="{FF2B5EF4-FFF2-40B4-BE49-F238E27FC236}">
                    <a16:creationId xmlns:a16="http://schemas.microsoft.com/office/drawing/2014/main" id="{12A4EA58-2126-5CF6-14F0-8AFDFED85E60}"/>
                  </a:ext>
                </a:extLst>
              </xdr:cNvPr>
              <xdr:cNvSpPr/>
            </xdr:nvSpPr>
            <xdr:spPr bwMode="auto">
              <a:xfrm>
                <a:off x="433" y="857"/>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8506" name="Check Box 74" hidden="1">
                <a:extLst>
                  <a:ext uri="{63B3BB69-23CF-44E3-9099-C40C66FF867C}">
                    <a14:compatExt spid="_x0000_s18506"/>
                  </a:ext>
                  <a:ext uri="{FF2B5EF4-FFF2-40B4-BE49-F238E27FC236}">
                    <a16:creationId xmlns:a16="http://schemas.microsoft.com/office/drawing/2014/main" id="{8D60CB1A-BDB3-CE06-3E74-F23D3F1EFE88}"/>
                  </a:ext>
                </a:extLst>
              </xdr:cNvPr>
              <xdr:cNvSpPr/>
            </xdr:nvSpPr>
            <xdr:spPr bwMode="auto">
              <a:xfrm>
                <a:off x="460" y="857"/>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507" name="Check Box 75" descr="H/C" hidden="1">
                <a:extLst>
                  <a:ext uri="{63B3BB69-23CF-44E3-9099-C40C66FF867C}">
                    <a14:compatExt spid="_x0000_s18507"/>
                  </a:ext>
                  <a:ext uri="{FF2B5EF4-FFF2-40B4-BE49-F238E27FC236}">
                    <a16:creationId xmlns:a16="http://schemas.microsoft.com/office/drawing/2014/main" id="{660F8DAD-20AB-EAD1-ED1D-3320FED920A8}"/>
                  </a:ext>
                </a:extLst>
              </xdr:cNvPr>
              <xdr:cNvSpPr/>
            </xdr:nvSpPr>
            <xdr:spPr bwMode="auto">
              <a:xfrm>
                <a:off x="460" y="873"/>
                <a:ext cx="45"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508" name="Check Box 76" hidden="1">
                <a:extLst>
                  <a:ext uri="{63B3BB69-23CF-44E3-9099-C40C66FF867C}">
                    <a14:compatExt spid="_x0000_s18508"/>
                  </a:ext>
                  <a:ext uri="{FF2B5EF4-FFF2-40B4-BE49-F238E27FC236}">
                    <a16:creationId xmlns:a16="http://schemas.microsoft.com/office/drawing/2014/main" id="{94370462-1D72-1397-EB3A-2B6C4233207D}"/>
                  </a:ext>
                </a:extLst>
              </xdr:cNvPr>
              <xdr:cNvSpPr/>
            </xdr:nvSpPr>
            <xdr:spPr bwMode="auto">
              <a:xfrm>
                <a:off x="460" y="888"/>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509" name="Check Box 77" hidden="1">
                <a:extLst>
                  <a:ext uri="{63B3BB69-23CF-44E3-9099-C40C66FF867C}">
                    <a14:compatExt spid="_x0000_s18509"/>
                  </a:ext>
                  <a:ext uri="{FF2B5EF4-FFF2-40B4-BE49-F238E27FC236}">
                    <a16:creationId xmlns:a16="http://schemas.microsoft.com/office/drawing/2014/main" id="{81CBF487-013F-764D-F80C-D4CB2EBE33B8}"/>
                  </a:ext>
                </a:extLst>
              </xdr:cNvPr>
              <xdr:cNvSpPr/>
            </xdr:nvSpPr>
            <xdr:spPr bwMode="auto">
              <a:xfrm>
                <a:off x="505" y="887"/>
                <a:ext cx="37"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8510" name="Check Box 78" hidden="1">
                <a:extLst>
                  <a:ext uri="{63B3BB69-23CF-44E3-9099-C40C66FF867C}">
                    <a14:compatExt spid="_x0000_s18510"/>
                  </a:ext>
                  <a:ext uri="{FF2B5EF4-FFF2-40B4-BE49-F238E27FC236}">
                    <a16:creationId xmlns:a16="http://schemas.microsoft.com/office/drawing/2014/main" id="{689A2E56-DEF2-D466-E6A6-BA76719F34E6}"/>
                  </a:ext>
                </a:extLst>
              </xdr:cNvPr>
              <xdr:cNvSpPr/>
            </xdr:nvSpPr>
            <xdr:spPr bwMode="auto">
              <a:xfrm>
                <a:off x="505" y="873"/>
                <a:ext cx="39"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8511" name="Check Box 79" hidden="1">
                <a:extLst>
                  <a:ext uri="{63B3BB69-23CF-44E3-9099-C40C66FF867C}">
                    <a14:compatExt spid="_x0000_s18511"/>
                  </a:ext>
                  <a:ext uri="{FF2B5EF4-FFF2-40B4-BE49-F238E27FC236}">
                    <a16:creationId xmlns:a16="http://schemas.microsoft.com/office/drawing/2014/main" id="{5E1FE2A8-DBAE-0D10-1C6E-E07B9E37EFE1}"/>
                  </a:ext>
                </a:extLst>
              </xdr:cNvPr>
              <xdr:cNvSpPr/>
            </xdr:nvSpPr>
            <xdr:spPr bwMode="auto">
              <a:xfrm>
                <a:off x="532" y="85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512" name="Check Box 80" descr="H/C" hidden="1">
                <a:extLst>
                  <a:ext uri="{63B3BB69-23CF-44E3-9099-C40C66FF867C}">
                    <a14:compatExt spid="_x0000_s18512"/>
                  </a:ext>
                  <a:ext uri="{FF2B5EF4-FFF2-40B4-BE49-F238E27FC236}">
                    <a16:creationId xmlns:a16="http://schemas.microsoft.com/office/drawing/2014/main" id="{FB15A630-A4DD-0268-E370-1C25251A5C7D}"/>
                  </a:ext>
                </a:extLst>
              </xdr:cNvPr>
              <xdr:cNvSpPr/>
            </xdr:nvSpPr>
            <xdr:spPr bwMode="auto">
              <a:xfrm>
                <a:off x="532" y="873"/>
                <a:ext cx="44"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513" name="Check Box 81" hidden="1">
                <a:extLst>
                  <a:ext uri="{63B3BB69-23CF-44E3-9099-C40C66FF867C}">
                    <a14:compatExt spid="_x0000_s18513"/>
                  </a:ext>
                  <a:ext uri="{FF2B5EF4-FFF2-40B4-BE49-F238E27FC236}">
                    <a16:creationId xmlns:a16="http://schemas.microsoft.com/office/drawing/2014/main" id="{7350FEF9-97F3-F717-DB3C-248C45FBAE7F}"/>
                  </a:ext>
                </a:extLst>
              </xdr:cNvPr>
              <xdr:cNvSpPr/>
            </xdr:nvSpPr>
            <xdr:spPr bwMode="auto">
              <a:xfrm>
                <a:off x="532" y="888"/>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514" name="Check Box 82" hidden="1">
                <a:extLst>
                  <a:ext uri="{63B3BB69-23CF-44E3-9099-C40C66FF867C}">
                    <a14:compatExt spid="_x0000_s18514"/>
                  </a:ext>
                  <a:ext uri="{FF2B5EF4-FFF2-40B4-BE49-F238E27FC236}">
                    <a16:creationId xmlns:a16="http://schemas.microsoft.com/office/drawing/2014/main" id="{36C61C19-A1AD-6B39-1A1A-6ACB0EA017B3}"/>
                  </a:ext>
                </a:extLst>
              </xdr:cNvPr>
              <xdr:cNvSpPr/>
            </xdr:nvSpPr>
            <xdr:spPr bwMode="auto">
              <a:xfrm>
                <a:off x="576" y="887"/>
                <a:ext cx="38"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sp macro="" textlink="">
            <xdr:nvSpPr>
              <xdr:cNvPr id="18515" name="Check Box 83" hidden="1">
                <a:extLst>
                  <a:ext uri="{63B3BB69-23CF-44E3-9099-C40C66FF867C}">
                    <a14:compatExt spid="_x0000_s18515"/>
                  </a:ext>
                  <a:ext uri="{FF2B5EF4-FFF2-40B4-BE49-F238E27FC236}">
                    <a16:creationId xmlns:a16="http://schemas.microsoft.com/office/drawing/2014/main" id="{3EBB5A3A-72DD-7ECC-BB17-C4C05521E8AA}"/>
                  </a:ext>
                </a:extLst>
              </xdr:cNvPr>
              <xdr:cNvSpPr/>
            </xdr:nvSpPr>
            <xdr:spPr bwMode="auto">
              <a:xfrm>
                <a:off x="576" y="873"/>
                <a:ext cx="40"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t>
                </a:r>
              </a:p>
            </xdr:txBody>
          </xdr:sp>
          <xdr:sp macro="" textlink="">
            <xdr:nvSpPr>
              <xdr:cNvPr id="18516" name="Check Box 84" hidden="1">
                <a:extLst>
                  <a:ext uri="{63B3BB69-23CF-44E3-9099-C40C66FF867C}">
                    <a14:compatExt spid="_x0000_s18516"/>
                  </a:ext>
                  <a:ext uri="{FF2B5EF4-FFF2-40B4-BE49-F238E27FC236}">
                    <a16:creationId xmlns:a16="http://schemas.microsoft.com/office/drawing/2014/main" id="{A4A7CBD0-E1F2-A976-110E-7948C7963A78}"/>
                  </a:ext>
                </a:extLst>
              </xdr:cNvPr>
              <xdr:cNvSpPr/>
            </xdr:nvSpPr>
            <xdr:spPr bwMode="auto">
              <a:xfrm>
                <a:off x="576" y="857"/>
                <a:ext cx="45"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sp macro="" textlink="">
            <xdr:nvSpPr>
              <xdr:cNvPr id="18517" name="Check Box 85" hidden="1">
                <a:extLst>
                  <a:ext uri="{63B3BB69-23CF-44E3-9099-C40C66FF867C}">
                    <a14:compatExt spid="_x0000_s18517"/>
                  </a:ext>
                  <a:ext uri="{FF2B5EF4-FFF2-40B4-BE49-F238E27FC236}">
                    <a16:creationId xmlns:a16="http://schemas.microsoft.com/office/drawing/2014/main" id="{ED3134FD-5928-F7FC-1261-E918D538F97F}"/>
                  </a:ext>
                </a:extLst>
              </xdr:cNvPr>
              <xdr:cNvSpPr/>
            </xdr:nvSpPr>
            <xdr:spPr bwMode="auto">
              <a:xfrm>
                <a:off x="604" y="857"/>
                <a:ext cx="4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518" name="Check Box 86" descr="H/C" hidden="1">
                <a:extLst>
                  <a:ext uri="{63B3BB69-23CF-44E3-9099-C40C66FF867C}">
                    <a14:compatExt spid="_x0000_s18518"/>
                  </a:ext>
                  <a:ext uri="{FF2B5EF4-FFF2-40B4-BE49-F238E27FC236}">
                    <a16:creationId xmlns:a16="http://schemas.microsoft.com/office/drawing/2014/main" id="{0A4CABA2-5DB4-F55B-A223-7C644417F07F}"/>
                  </a:ext>
                </a:extLst>
              </xdr:cNvPr>
              <xdr:cNvSpPr/>
            </xdr:nvSpPr>
            <xdr:spPr bwMode="auto">
              <a:xfrm>
                <a:off x="604" y="873"/>
                <a:ext cx="44" cy="2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519" name="Check Box 87" hidden="1">
                <a:extLst>
                  <a:ext uri="{63B3BB69-23CF-44E3-9099-C40C66FF867C}">
                    <a14:compatExt spid="_x0000_s18519"/>
                  </a:ext>
                  <a:ext uri="{FF2B5EF4-FFF2-40B4-BE49-F238E27FC236}">
                    <a16:creationId xmlns:a16="http://schemas.microsoft.com/office/drawing/2014/main" id="{C9FA42EA-249F-D0FC-FAE8-3602AB6A4C7E}"/>
                  </a:ext>
                </a:extLst>
              </xdr:cNvPr>
              <xdr:cNvSpPr/>
            </xdr:nvSpPr>
            <xdr:spPr bwMode="auto">
              <a:xfrm>
                <a:off x="604" y="888"/>
                <a:ext cx="44"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a:t>
                </a:r>
              </a:p>
            </xdr:txBody>
          </xdr:sp>
          <xdr:sp macro="" textlink="">
            <xdr:nvSpPr>
              <xdr:cNvPr id="18520" name="Check Box 88" hidden="1">
                <a:extLst>
                  <a:ext uri="{63B3BB69-23CF-44E3-9099-C40C66FF867C}">
                    <a14:compatExt spid="_x0000_s18520"/>
                  </a:ext>
                  <a:ext uri="{FF2B5EF4-FFF2-40B4-BE49-F238E27FC236}">
                    <a16:creationId xmlns:a16="http://schemas.microsoft.com/office/drawing/2014/main" id="{AEDD7E93-32F2-44FC-56B1-A0F54B9C7C9B}"/>
                  </a:ext>
                </a:extLst>
              </xdr:cNvPr>
              <xdr:cNvSpPr/>
            </xdr:nvSpPr>
            <xdr:spPr bwMode="auto">
              <a:xfrm>
                <a:off x="506" y="857"/>
                <a:ext cx="34" cy="23"/>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0</xdr:row>
          <xdr:rowOff>76200</xdr:rowOff>
        </xdr:from>
        <xdr:to>
          <xdr:col>16</xdr:col>
          <xdr:colOff>400050</xdr:colOff>
          <xdr:row>4</xdr:row>
          <xdr:rowOff>47625</xdr:rowOff>
        </xdr:to>
        <xdr:sp macro="" textlink="">
          <xdr:nvSpPr>
            <xdr:cNvPr id="18521" name="Button 89" hidden="1">
              <a:extLst>
                <a:ext uri="{63B3BB69-23CF-44E3-9099-C40C66FF867C}">
                  <a14:compatExt spid="_x0000_s18521"/>
                </a:ext>
                <a:ext uri="{FF2B5EF4-FFF2-40B4-BE49-F238E27FC236}">
                  <a16:creationId xmlns:a16="http://schemas.microsoft.com/office/drawing/2014/main" id="{03BEB832-51BA-46F0-1C90-0C208AF11ECF}"/>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US" sz="1600" b="0" i="0" u="none" strike="noStrike" baseline="0">
                  <a:solidFill>
                    <a:srgbClr val="000080"/>
                  </a:solidFill>
                  <a:latin typeface="Tahoma"/>
                  <a:ea typeface="Tahoma"/>
                  <a:cs typeface="Tahoma"/>
                </a:rPr>
                <a:t>Click Here to</a:t>
              </a:r>
            </a:p>
            <a:p>
              <a:pPr algn="ctr" rtl="0">
                <a:defRPr sz="1000"/>
              </a:pPr>
              <a:r>
                <a:rPr lang="en-US" sz="1600" b="0" i="0" u="none" strike="noStrike" baseline="0">
                  <a:solidFill>
                    <a:srgbClr val="000080"/>
                  </a:solidFill>
                  <a:latin typeface="Tahoma"/>
                  <a:ea typeface="Tahoma"/>
                  <a:cs typeface="Tahoma"/>
                </a:rPr>
                <a:t>Clear Form</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22</xdr:col>
      <xdr:colOff>676275</xdr:colOff>
      <xdr:row>0</xdr:row>
      <xdr:rowOff>0</xdr:rowOff>
    </xdr:from>
    <xdr:to>
      <xdr:col>44</xdr:col>
      <xdr:colOff>414338</xdr:colOff>
      <xdr:row>196</xdr:row>
      <xdr:rowOff>78106</xdr:rowOff>
    </xdr:to>
    <xdr:sp macro="" textlink="">
      <xdr:nvSpPr>
        <xdr:cNvPr id="12289" name="Text Box 1">
          <a:extLst>
            <a:ext uri="{FF2B5EF4-FFF2-40B4-BE49-F238E27FC236}">
              <a16:creationId xmlns:a16="http://schemas.microsoft.com/office/drawing/2014/main" id="{90465735-B96D-D04F-6DA6-65D5291F3E77}"/>
            </a:ext>
          </a:extLst>
        </xdr:cNvPr>
        <xdr:cNvSpPr txBox="1">
          <a:spLocks noChangeArrowheads="1"/>
        </xdr:cNvSpPr>
      </xdr:nvSpPr>
      <xdr:spPr bwMode="auto">
        <a:xfrm>
          <a:off x="15868650" y="0"/>
          <a:ext cx="14930438" cy="37530881"/>
        </a:xfrm>
        <a:prstGeom prst="rect">
          <a:avLst/>
        </a:prstGeom>
        <a:solidFill>
          <a:srgbClr val="FDFDCB"/>
        </a:solidFill>
        <a:ln w="9525">
          <a:noFill/>
          <a:miter lim="800000"/>
          <a:headEnd/>
          <a:tailEnd/>
        </a:ln>
        <a:effectLst/>
      </xdr:spPr>
      <xdr:txBody>
        <a:bodyPr vertOverflow="clip" wrap="square" lIns="54864" tIns="41148" rIns="0" bIns="0" anchor="t" upright="1"/>
        <a:lstStyle/>
        <a:p>
          <a:pPr algn="l" rtl="0">
            <a:defRPr sz="1000"/>
          </a:pPr>
          <a:r>
            <a:rPr lang="en-US" sz="2600" b="0" i="0" strike="noStrike">
              <a:solidFill>
                <a:srgbClr val="000080"/>
              </a:solidFill>
              <a:latin typeface="Tahoma"/>
              <a:cs typeface="Tahoma"/>
            </a:rPr>
            <a:t>This sheet contains mathematical equations.</a:t>
          </a:r>
        </a:p>
        <a:p>
          <a:pPr algn="l" rtl="0">
            <a:defRPr sz="1000"/>
          </a:pPr>
          <a:endParaRPr lang="en-US" sz="2600" b="0" i="0" strike="noStrike">
            <a:solidFill>
              <a:srgbClr val="000080"/>
            </a:solidFill>
            <a:latin typeface="Tahoma"/>
            <a:cs typeface="Tahoma"/>
          </a:endParaRPr>
        </a:p>
        <a:p>
          <a:pPr algn="l" rtl="0">
            <a:defRPr sz="1000"/>
          </a:pPr>
          <a:r>
            <a:rPr lang="en-US" sz="2600" b="0" i="0" strike="noStrike">
              <a:solidFill>
                <a:srgbClr val="000080"/>
              </a:solidFill>
              <a:latin typeface="Tahoma"/>
              <a:cs typeface="Tahoma"/>
            </a:rPr>
            <a:t>Please do not modify or delete this sheet.</a:t>
          </a:r>
        </a:p>
        <a:p>
          <a:pPr algn="l" rtl="0">
            <a:defRPr sz="1000"/>
          </a:pPr>
          <a:endParaRPr lang="en-US" sz="2600" b="0" i="0" strike="noStrike">
            <a:solidFill>
              <a:srgbClr val="000080"/>
            </a:solidFill>
            <a:latin typeface="Tahoma"/>
            <a:cs typeface="Tahoma"/>
          </a:endParaRPr>
        </a:p>
        <a:p>
          <a:pPr algn="l" rtl="0">
            <a:lnSpc>
              <a:spcPts val="2800"/>
            </a:lnSpc>
            <a:defRPr sz="1000"/>
          </a:pPr>
          <a:r>
            <a:rPr lang="en-US" sz="2600" b="0" i="0" strike="noStrike">
              <a:solidFill>
                <a:srgbClr val="000080"/>
              </a:solidFill>
              <a:latin typeface="Tahoma"/>
              <a:cs typeface="Tahoma"/>
            </a:rPr>
            <a:t>Thank you.</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38100</xdr:rowOff>
    </xdr:from>
    <xdr:to>
      <xdr:col>20</xdr:col>
      <xdr:colOff>638175</xdr:colOff>
      <xdr:row>106</xdr:row>
      <xdr:rowOff>40006</xdr:rowOff>
    </xdr:to>
    <xdr:sp macro="" textlink="">
      <xdr:nvSpPr>
        <xdr:cNvPr id="14337" name="Text Box 1">
          <a:extLst>
            <a:ext uri="{FF2B5EF4-FFF2-40B4-BE49-F238E27FC236}">
              <a16:creationId xmlns:a16="http://schemas.microsoft.com/office/drawing/2014/main" id="{8E0F7F79-1BC9-E3B7-1011-B153247DA286}"/>
            </a:ext>
          </a:extLst>
        </xdr:cNvPr>
        <xdr:cNvSpPr txBox="1">
          <a:spLocks noChangeArrowheads="1"/>
        </xdr:cNvSpPr>
      </xdr:nvSpPr>
      <xdr:spPr bwMode="auto">
        <a:xfrm>
          <a:off x="0" y="38100"/>
          <a:ext cx="14354175" cy="20250150"/>
        </a:xfrm>
        <a:prstGeom prst="rect">
          <a:avLst/>
        </a:prstGeom>
        <a:solidFill>
          <a:srgbClr val="FDFDCB"/>
        </a:solidFill>
        <a:ln w="9525">
          <a:noFill/>
          <a:miter lim="800000"/>
          <a:headEnd/>
          <a:tailEnd/>
        </a:ln>
        <a:effectLst/>
      </xdr:spPr>
      <xdr:txBody>
        <a:bodyPr vertOverflow="clip" wrap="square" lIns="54864" tIns="41148" rIns="0" bIns="0" anchor="t" upright="1"/>
        <a:lstStyle/>
        <a:p>
          <a:pPr algn="l" rtl="0">
            <a:defRPr sz="1000"/>
          </a:pPr>
          <a:r>
            <a:rPr lang="en-US" sz="2600" b="0" i="0" strike="noStrike">
              <a:solidFill>
                <a:srgbClr val="000080"/>
              </a:solidFill>
              <a:latin typeface="Tahoma"/>
              <a:cs typeface="Tahoma"/>
            </a:rPr>
            <a:t>This sheet contains mathematical equations.</a:t>
          </a:r>
        </a:p>
        <a:p>
          <a:pPr algn="l" rtl="0">
            <a:defRPr sz="1000"/>
          </a:pPr>
          <a:endParaRPr lang="en-US" sz="2600" b="0" i="0" strike="noStrike">
            <a:solidFill>
              <a:srgbClr val="000080"/>
            </a:solidFill>
            <a:latin typeface="Tahoma"/>
            <a:cs typeface="Tahoma"/>
          </a:endParaRPr>
        </a:p>
        <a:p>
          <a:pPr algn="l" rtl="0">
            <a:defRPr sz="1000"/>
          </a:pPr>
          <a:r>
            <a:rPr lang="en-US" sz="2600" b="0" i="0" strike="noStrike">
              <a:solidFill>
                <a:srgbClr val="000080"/>
              </a:solidFill>
              <a:latin typeface="Tahoma"/>
              <a:cs typeface="Tahoma"/>
            </a:rPr>
            <a:t>Please do not modify or delete this sheet.</a:t>
          </a:r>
        </a:p>
        <a:p>
          <a:pPr algn="l" rtl="0">
            <a:defRPr sz="1000"/>
          </a:pPr>
          <a:endParaRPr lang="en-US" sz="2600" b="0" i="0" strike="noStrike">
            <a:solidFill>
              <a:srgbClr val="000080"/>
            </a:solidFill>
            <a:latin typeface="Tahoma"/>
            <a:cs typeface="Tahoma"/>
          </a:endParaRPr>
        </a:p>
        <a:p>
          <a:pPr algn="l" rtl="0">
            <a:lnSpc>
              <a:spcPts val="2800"/>
            </a:lnSpc>
            <a:defRPr sz="1000"/>
          </a:pPr>
          <a:r>
            <a:rPr lang="en-US" sz="2600" b="0" i="0" strike="noStrike">
              <a:solidFill>
                <a:srgbClr val="000080"/>
              </a:solidFill>
              <a:latin typeface="Tahoma"/>
              <a:cs typeface="Tahoma"/>
            </a:rPr>
            <a:t>Thank you.</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8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8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81.xml"/><Relationship Id="rId21" Type="http://schemas.openxmlformats.org/officeDocument/2006/relationships/ctrlProp" Target="../ctrlProps/ctrlProp276.xml"/><Relationship Id="rId42" Type="http://schemas.openxmlformats.org/officeDocument/2006/relationships/ctrlProp" Target="../ctrlProps/ctrlProp297.xml"/><Relationship Id="rId47" Type="http://schemas.openxmlformats.org/officeDocument/2006/relationships/ctrlProp" Target="../ctrlProps/ctrlProp302.xml"/><Relationship Id="rId63" Type="http://schemas.openxmlformats.org/officeDocument/2006/relationships/ctrlProp" Target="../ctrlProps/ctrlProp318.xml"/><Relationship Id="rId68" Type="http://schemas.openxmlformats.org/officeDocument/2006/relationships/ctrlProp" Target="../ctrlProps/ctrlProp323.xml"/><Relationship Id="rId2" Type="http://schemas.openxmlformats.org/officeDocument/2006/relationships/drawing" Target="../drawings/drawing6.xml"/><Relationship Id="rId16" Type="http://schemas.openxmlformats.org/officeDocument/2006/relationships/ctrlProp" Target="../ctrlProps/ctrlProp271.xml"/><Relationship Id="rId29" Type="http://schemas.openxmlformats.org/officeDocument/2006/relationships/ctrlProp" Target="../ctrlProps/ctrlProp284.xml"/><Relationship Id="rId11" Type="http://schemas.openxmlformats.org/officeDocument/2006/relationships/ctrlProp" Target="../ctrlProps/ctrlProp266.xml"/><Relationship Id="rId24" Type="http://schemas.openxmlformats.org/officeDocument/2006/relationships/ctrlProp" Target="../ctrlProps/ctrlProp279.xml"/><Relationship Id="rId32" Type="http://schemas.openxmlformats.org/officeDocument/2006/relationships/ctrlProp" Target="../ctrlProps/ctrlProp287.xml"/><Relationship Id="rId37" Type="http://schemas.openxmlformats.org/officeDocument/2006/relationships/ctrlProp" Target="../ctrlProps/ctrlProp292.xml"/><Relationship Id="rId40" Type="http://schemas.openxmlformats.org/officeDocument/2006/relationships/ctrlProp" Target="../ctrlProps/ctrlProp295.xml"/><Relationship Id="rId45" Type="http://schemas.openxmlformats.org/officeDocument/2006/relationships/ctrlProp" Target="../ctrlProps/ctrlProp300.xml"/><Relationship Id="rId53" Type="http://schemas.openxmlformats.org/officeDocument/2006/relationships/ctrlProp" Target="../ctrlProps/ctrlProp308.xml"/><Relationship Id="rId58" Type="http://schemas.openxmlformats.org/officeDocument/2006/relationships/ctrlProp" Target="../ctrlProps/ctrlProp313.xml"/><Relationship Id="rId66" Type="http://schemas.openxmlformats.org/officeDocument/2006/relationships/ctrlProp" Target="../ctrlProps/ctrlProp321.xml"/><Relationship Id="rId74" Type="http://schemas.openxmlformats.org/officeDocument/2006/relationships/ctrlProp" Target="../ctrlProps/ctrlProp329.xml"/><Relationship Id="rId5" Type="http://schemas.openxmlformats.org/officeDocument/2006/relationships/ctrlProp" Target="../ctrlProps/ctrlProp260.xml"/><Relationship Id="rId61" Type="http://schemas.openxmlformats.org/officeDocument/2006/relationships/ctrlProp" Target="../ctrlProps/ctrlProp316.xml"/><Relationship Id="rId19" Type="http://schemas.openxmlformats.org/officeDocument/2006/relationships/ctrlProp" Target="../ctrlProps/ctrlProp274.xml"/><Relationship Id="rId14" Type="http://schemas.openxmlformats.org/officeDocument/2006/relationships/ctrlProp" Target="../ctrlProps/ctrlProp269.xml"/><Relationship Id="rId22" Type="http://schemas.openxmlformats.org/officeDocument/2006/relationships/ctrlProp" Target="../ctrlProps/ctrlProp277.xml"/><Relationship Id="rId27" Type="http://schemas.openxmlformats.org/officeDocument/2006/relationships/ctrlProp" Target="../ctrlProps/ctrlProp282.xml"/><Relationship Id="rId30" Type="http://schemas.openxmlformats.org/officeDocument/2006/relationships/ctrlProp" Target="../ctrlProps/ctrlProp285.xml"/><Relationship Id="rId35" Type="http://schemas.openxmlformats.org/officeDocument/2006/relationships/ctrlProp" Target="../ctrlProps/ctrlProp290.xml"/><Relationship Id="rId43" Type="http://schemas.openxmlformats.org/officeDocument/2006/relationships/ctrlProp" Target="../ctrlProps/ctrlProp298.xml"/><Relationship Id="rId48" Type="http://schemas.openxmlformats.org/officeDocument/2006/relationships/ctrlProp" Target="../ctrlProps/ctrlProp303.xml"/><Relationship Id="rId56" Type="http://schemas.openxmlformats.org/officeDocument/2006/relationships/ctrlProp" Target="../ctrlProps/ctrlProp311.xml"/><Relationship Id="rId64" Type="http://schemas.openxmlformats.org/officeDocument/2006/relationships/ctrlProp" Target="../ctrlProps/ctrlProp319.xml"/><Relationship Id="rId69" Type="http://schemas.openxmlformats.org/officeDocument/2006/relationships/ctrlProp" Target="../ctrlProps/ctrlProp324.xml"/><Relationship Id="rId8" Type="http://schemas.openxmlformats.org/officeDocument/2006/relationships/ctrlProp" Target="../ctrlProps/ctrlProp263.xml"/><Relationship Id="rId51" Type="http://schemas.openxmlformats.org/officeDocument/2006/relationships/ctrlProp" Target="../ctrlProps/ctrlProp306.xml"/><Relationship Id="rId72" Type="http://schemas.openxmlformats.org/officeDocument/2006/relationships/ctrlProp" Target="../ctrlProps/ctrlProp327.xml"/><Relationship Id="rId3" Type="http://schemas.openxmlformats.org/officeDocument/2006/relationships/vmlDrawing" Target="../drawings/vmlDrawing5.vml"/><Relationship Id="rId12" Type="http://schemas.openxmlformats.org/officeDocument/2006/relationships/ctrlProp" Target="../ctrlProps/ctrlProp267.xml"/><Relationship Id="rId17" Type="http://schemas.openxmlformats.org/officeDocument/2006/relationships/ctrlProp" Target="../ctrlProps/ctrlProp272.xml"/><Relationship Id="rId25" Type="http://schemas.openxmlformats.org/officeDocument/2006/relationships/ctrlProp" Target="../ctrlProps/ctrlProp280.xml"/><Relationship Id="rId33" Type="http://schemas.openxmlformats.org/officeDocument/2006/relationships/ctrlProp" Target="../ctrlProps/ctrlProp288.xml"/><Relationship Id="rId38" Type="http://schemas.openxmlformats.org/officeDocument/2006/relationships/ctrlProp" Target="../ctrlProps/ctrlProp293.xml"/><Relationship Id="rId46" Type="http://schemas.openxmlformats.org/officeDocument/2006/relationships/ctrlProp" Target="../ctrlProps/ctrlProp301.xml"/><Relationship Id="rId59" Type="http://schemas.openxmlformats.org/officeDocument/2006/relationships/ctrlProp" Target="../ctrlProps/ctrlProp314.xml"/><Relationship Id="rId67" Type="http://schemas.openxmlformats.org/officeDocument/2006/relationships/ctrlProp" Target="../ctrlProps/ctrlProp322.xml"/><Relationship Id="rId20" Type="http://schemas.openxmlformats.org/officeDocument/2006/relationships/ctrlProp" Target="../ctrlProps/ctrlProp275.xml"/><Relationship Id="rId41" Type="http://schemas.openxmlformats.org/officeDocument/2006/relationships/ctrlProp" Target="../ctrlProps/ctrlProp296.xml"/><Relationship Id="rId54" Type="http://schemas.openxmlformats.org/officeDocument/2006/relationships/ctrlProp" Target="../ctrlProps/ctrlProp309.xml"/><Relationship Id="rId62" Type="http://schemas.openxmlformats.org/officeDocument/2006/relationships/ctrlProp" Target="../ctrlProps/ctrlProp317.xml"/><Relationship Id="rId70" Type="http://schemas.openxmlformats.org/officeDocument/2006/relationships/ctrlProp" Target="../ctrlProps/ctrlProp325.xml"/><Relationship Id="rId75" Type="http://schemas.openxmlformats.org/officeDocument/2006/relationships/ctrlProp" Target="../ctrlProps/ctrlProp330.xml"/><Relationship Id="rId1" Type="http://schemas.openxmlformats.org/officeDocument/2006/relationships/printerSettings" Target="../printerSettings/printerSettings10.bin"/><Relationship Id="rId6" Type="http://schemas.openxmlformats.org/officeDocument/2006/relationships/ctrlProp" Target="../ctrlProps/ctrlProp261.xml"/><Relationship Id="rId15" Type="http://schemas.openxmlformats.org/officeDocument/2006/relationships/ctrlProp" Target="../ctrlProps/ctrlProp270.xml"/><Relationship Id="rId23" Type="http://schemas.openxmlformats.org/officeDocument/2006/relationships/ctrlProp" Target="../ctrlProps/ctrlProp278.xml"/><Relationship Id="rId28" Type="http://schemas.openxmlformats.org/officeDocument/2006/relationships/ctrlProp" Target="../ctrlProps/ctrlProp283.xml"/><Relationship Id="rId36" Type="http://schemas.openxmlformats.org/officeDocument/2006/relationships/ctrlProp" Target="../ctrlProps/ctrlProp291.xml"/><Relationship Id="rId49" Type="http://schemas.openxmlformats.org/officeDocument/2006/relationships/ctrlProp" Target="../ctrlProps/ctrlProp304.xml"/><Relationship Id="rId57" Type="http://schemas.openxmlformats.org/officeDocument/2006/relationships/ctrlProp" Target="../ctrlProps/ctrlProp312.xml"/><Relationship Id="rId10" Type="http://schemas.openxmlformats.org/officeDocument/2006/relationships/ctrlProp" Target="../ctrlProps/ctrlProp265.xml"/><Relationship Id="rId31" Type="http://schemas.openxmlformats.org/officeDocument/2006/relationships/ctrlProp" Target="../ctrlProps/ctrlProp286.xml"/><Relationship Id="rId44" Type="http://schemas.openxmlformats.org/officeDocument/2006/relationships/ctrlProp" Target="../ctrlProps/ctrlProp299.xml"/><Relationship Id="rId52" Type="http://schemas.openxmlformats.org/officeDocument/2006/relationships/ctrlProp" Target="../ctrlProps/ctrlProp307.xml"/><Relationship Id="rId60" Type="http://schemas.openxmlformats.org/officeDocument/2006/relationships/ctrlProp" Target="../ctrlProps/ctrlProp315.xml"/><Relationship Id="rId65" Type="http://schemas.openxmlformats.org/officeDocument/2006/relationships/ctrlProp" Target="../ctrlProps/ctrlProp320.xml"/><Relationship Id="rId73" Type="http://schemas.openxmlformats.org/officeDocument/2006/relationships/ctrlProp" Target="../ctrlProps/ctrlProp328.xml"/><Relationship Id="rId4" Type="http://schemas.openxmlformats.org/officeDocument/2006/relationships/ctrlProp" Target="../ctrlProps/ctrlProp259.xml"/><Relationship Id="rId9" Type="http://schemas.openxmlformats.org/officeDocument/2006/relationships/ctrlProp" Target="../ctrlProps/ctrlProp264.xml"/><Relationship Id="rId13" Type="http://schemas.openxmlformats.org/officeDocument/2006/relationships/ctrlProp" Target="../ctrlProps/ctrlProp268.xml"/><Relationship Id="rId18" Type="http://schemas.openxmlformats.org/officeDocument/2006/relationships/ctrlProp" Target="../ctrlProps/ctrlProp273.xml"/><Relationship Id="rId39" Type="http://schemas.openxmlformats.org/officeDocument/2006/relationships/ctrlProp" Target="../ctrlProps/ctrlProp294.xml"/><Relationship Id="rId34" Type="http://schemas.openxmlformats.org/officeDocument/2006/relationships/ctrlProp" Target="../ctrlProps/ctrlProp289.xml"/><Relationship Id="rId50" Type="http://schemas.openxmlformats.org/officeDocument/2006/relationships/ctrlProp" Target="../ctrlProps/ctrlProp305.xml"/><Relationship Id="rId55" Type="http://schemas.openxmlformats.org/officeDocument/2006/relationships/ctrlProp" Target="../ctrlProps/ctrlProp310.xml"/><Relationship Id="rId76" Type="http://schemas.openxmlformats.org/officeDocument/2006/relationships/ctrlProp" Target="../ctrlProps/ctrlProp331.xml"/><Relationship Id="rId7" Type="http://schemas.openxmlformats.org/officeDocument/2006/relationships/ctrlProp" Target="../ctrlProps/ctrlProp262.xml"/><Relationship Id="rId71" Type="http://schemas.openxmlformats.org/officeDocument/2006/relationships/ctrlProp" Target="../ctrlProps/ctrlProp32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62.xml"/><Relationship Id="rId21" Type="http://schemas.openxmlformats.org/officeDocument/2006/relationships/ctrlProp" Target="../ctrlProps/ctrlProp57.xml"/><Relationship Id="rId42" Type="http://schemas.openxmlformats.org/officeDocument/2006/relationships/ctrlProp" Target="../ctrlProps/ctrlProp78.xml"/><Relationship Id="rId47" Type="http://schemas.openxmlformats.org/officeDocument/2006/relationships/ctrlProp" Target="../ctrlProps/ctrlProp83.xml"/><Relationship Id="rId63" Type="http://schemas.openxmlformats.org/officeDocument/2006/relationships/ctrlProp" Target="../ctrlProps/ctrlProp99.xml"/><Relationship Id="rId68" Type="http://schemas.openxmlformats.org/officeDocument/2006/relationships/ctrlProp" Target="../ctrlProps/ctrlProp104.xml"/><Relationship Id="rId2" Type="http://schemas.openxmlformats.org/officeDocument/2006/relationships/drawing" Target="../drawings/drawing3.xml"/><Relationship Id="rId16" Type="http://schemas.openxmlformats.org/officeDocument/2006/relationships/ctrlProp" Target="../ctrlProps/ctrlProp52.xml"/><Relationship Id="rId29" Type="http://schemas.openxmlformats.org/officeDocument/2006/relationships/ctrlProp" Target="../ctrlProps/ctrlProp65.xml"/><Relationship Id="rId11" Type="http://schemas.openxmlformats.org/officeDocument/2006/relationships/ctrlProp" Target="../ctrlProps/ctrlProp47.xml"/><Relationship Id="rId24" Type="http://schemas.openxmlformats.org/officeDocument/2006/relationships/ctrlProp" Target="../ctrlProps/ctrlProp60.xml"/><Relationship Id="rId32" Type="http://schemas.openxmlformats.org/officeDocument/2006/relationships/ctrlProp" Target="../ctrlProps/ctrlProp68.xml"/><Relationship Id="rId37" Type="http://schemas.openxmlformats.org/officeDocument/2006/relationships/ctrlProp" Target="../ctrlProps/ctrlProp73.xml"/><Relationship Id="rId40" Type="http://schemas.openxmlformats.org/officeDocument/2006/relationships/ctrlProp" Target="../ctrlProps/ctrlProp76.xml"/><Relationship Id="rId45" Type="http://schemas.openxmlformats.org/officeDocument/2006/relationships/ctrlProp" Target="../ctrlProps/ctrlProp81.xml"/><Relationship Id="rId53" Type="http://schemas.openxmlformats.org/officeDocument/2006/relationships/ctrlProp" Target="../ctrlProps/ctrlProp89.xml"/><Relationship Id="rId58" Type="http://schemas.openxmlformats.org/officeDocument/2006/relationships/ctrlProp" Target="../ctrlProps/ctrlProp94.xml"/><Relationship Id="rId66" Type="http://schemas.openxmlformats.org/officeDocument/2006/relationships/ctrlProp" Target="../ctrlProps/ctrlProp102.xml"/><Relationship Id="rId74" Type="http://schemas.openxmlformats.org/officeDocument/2006/relationships/ctrlProp" Target="../ctrlProps/ctrlProp110.xml"/><Relationship Id="rId5" Type="http://schemas.openxmlformats.org/officeDocument/2006/relationships/ctrlProp" Target="../ctrlProps/ctrlProp41.xml"/><Relationship Id="rId61" Type="http://schemas.openxmlformats.org/officeDocument/2006/relationships/ctrlProp" Target="../ctrlProps/ctrlProp97.xml"/><Relationship Id="rId19" Type="http://schemas.openxmlformats.org/officeDocument/2006/relationships/ctrlProp" Target="../ctrlProps/ctrlProp55.xml"/><Relationship Id="rId14" Type="http://schemas.openxmlformats.org/officeDocument/2006/relationships/ctrlProp" Target="../ctrlProps/ctrlProp50.xml"/><Relationship Id="rId22" Type="http://schemas.openxmlformats.org/officeDocument/2006/relationships/ctrlProp" Target="../ctrlProps/ctrlProp58.xml"/><Relationship Id="rId27" Type="http://schemas.openxmlformats.org/officeDocument/2006/relationships/ctrlProp" Target="../ctrlProps/ctrlProp63.xml"/><Relationship Id="rId30" Type="http://schemas.openxmlformats.org/officeDocument/2006/relationships/ctrlProp" Target="../ctrlProps/ctrlProp66.xml"/><Relationship Id="rId35" Type="http://schemas.openxmlformats.org/officeDocument/2006/relationships/ctrlProp" Target="../ctrlProps/ctrlProp71.xml"/><Relationship Id="rId43" Type="http://schemas.openxmlformats.org/officeDocument/2006/relationships/ctrlProp" Target="../ctrlProps/ctrlProp79.xml"/><Relationship Id="rId48" Type="http://schemas.openxmlformats.org/officeDocument/2006/relationships/ctrlProp" Target="../ctrlProps/ctrlProp84.xml"/><Relationship Id="rId56" Type="http://schemas.openxmlformats.org/officeDocument/2006/relationships/ctrlProp" Target="../ctrlProps/ctrlProp92.xml"/><Relationship Id="rId64" Type="http://schemas.openxmlformats.org/officeDocument/2006/relationships/ctrlProp" Target="../ctrlProps/ctrlProp100.xml"/><Relationship Id="rId69" Type="http://schemas.openxmlformats.org/officeDocument/2006/relationships/ctrlProp" Target="../ctrlProps/ctrlProp105.xml"/><Relationship Id="rId8" Type="http://schemas.openxmlformats.org/officeDocument/2006/relationships/ctrlProp" Target="../ctrlProps/ctrlProp44.xml"/><Relationship Id="rId51" Type="http://schemas.openxmlformats.org/officeDocument/2006/relationships/ctrlProp" Target="../ctrlProps/ctrlProp87.xml"/><Relationship Id="rId72" Type="http://schemas.openxmlformats.org/officeDocument/2006/relationships/ctrlProp" Target="../ctrlProps/ctrlProp108.xml"/><Relationship Id="rId3" Type="http://schemas.openxmlformats.org/officeDocument/2006/relationships/vmlDrawing" Target="../drawings/vmlDrawing2.vml"/><Relationship Id="rId12" Type="http://schemas.openxmlformats.org/officeDocument/2006/relationships/ctrlProp" Target="../ctrlProps/ctrlProp48.xml"/><Relationship Id="rId17" Type="http://schemas.openxmlformats.org/officeDocument/2006/relationships/ctrlProp" Target="../ctrlProps/ctrlProp53.xml"/><Relationship Id="rId25" Type="http://schemas.openxmlformats.org/officeDocument/2006/relationships/ctrlProp" Target="../ctrlProps/ctrlProp61.xml"/><Relationship Id="rId33" Type="http://schemas.openxmlformats.org/officeDocument/2006/relationships/ctrlProp" Target="../ctrlProps/ctrlProp69.xml"/><Relationship Id="rId38" Type="http://schemas.openxmlformats.org/officeDocument/2006/relationships/ctrlProp" Target="../ctrlProps/ctrlProp74.xml"/><Relationship Id="rId46" Type="http://schemas.openxmlformats.org/officeDocument/2006/relationships/ctrlProp" Target="../ctrlProps/ctrlProp82.xml"/><Relationship Id="rId59" Type="http://schemas.openxmlformats.org/officeDocument/2006/relationships/ctrlProp" Target="../ctrlProps/ctrlProp95.xml"/><Relationship Id="rId67" Type="http://schemas.openxmlformats.org/officeDocument/2006/relationships/ctrlProp" Target="../ctrlProps/ctrlProp103.xml"/><Relationship Id="rId20" Type="http://schemas.openxmlformats.org/officeDocument/2006/relationships/ctrlProp" Target="../ctrlProps/ctrlProp56.xml"/><Relationship Id="rId41" Type="http://schemas.openxmlformats.org/officeDocument/2006/relationships/ctrlProp" Target="../ctrlProps/ctrlProp77.xml"/><Relationship Id="rId54" Type="http://schemas.openxmlformats.org/officeDocument/2006/relationships/ctrlProp" Target="../ctrlProps/ctrlProp90.xml"/><Relationship Id="rId62" Type="http://schemas.openxmlformats.org/officeDocument/2006/relationships/ctrlProp" Target="../ctrlProps/ctrlProp98.xml"/><Relationship Id="rId70" Type="http://schemas.openxmlformats.org/officeDocument/2006/relationships/ctrlProp" Target="../ctrlProps/ctrlProp106.xml"/><Relationship Id="rId75" Type="http://schemas.openxmlformats.org/officeDocument/2006/relationships/ctrlProp" Target="../ctrlProps/ctrlProp111.xml"/><Relationship Id="rId1" Type="http://schemas.openxmlformats.org/officeDocument/2006/relationships/printerSettings" Target="../printerSettings/printerSettings3.bin"/><Relationship Id="rId6" Type="http://schemas.openxmlformats.org/officeDocument/2006/relationships/ctrlProp" Target="../ctrlProps/ctrlProp42.xml"/><Relationship Id="rId15" Type="http://schemas.openxmlformats.org/officeDocument/2006/relationships/ctrlProp" Target="../ctrlProps/ctrlProp51.xml"/><Relationship Id="rId23" Type="http://schemas.openxmlformats.org/officeDocument/2006/relationships/ctrlProp" Target="../ctrlProps/ctrlProp59.xml"/><Relationship Id="rId28" Type="http://schemas.openxmlformats.org/officeDocument/2006/relationships/ctrlProp" Target="../ctrlProps/ctrlProp64.xml"/><Relationship Id="rId36" Type="http://schemas.openxmlformats.org/officeDocument/2006/relationships/ctrlProp" Target="../ctrlProps/ctrlProp72.xml"/><Relationship Id="rId49" Type="http://schemas.openxmlformats.org/officeDocument/2006/relationships/ctrlProp" Target="../ctrlProps/ctrlProp85.xml"/><Relationship Id="rId57" Type="http://schemas.openxmlformats.org/officeDocument/2006/relationships/ctrlProp" Target="../ctrlProps/ctrlProp93.xml"/><Relationship Id="rId10" Type="http://schemas.openxmlformats.org/officeDocument/2006/relationships/ctrlProp" Target="../ctrlProps/ctrlProp46.xml"/><Relationship Id="rId31" Type="http://schemas.openxmlformats.org/officeDocument/2006/relationships/ctrlProp" Target="../ctrlProps/ctrlProp67.xml"/><Relationship Id="rId44" Type="http://schemas.openxmlformats.org/officeDocument/2006/relationships/ctrlProp" Target="../ctrlProps/ctrlProp80.xml"/><Relationship Id="rId52" Type="http://schemas.openxmlformats.org/officeDocument/2006/relationships/ctrlProp" Target="../ctrlProps/ctrlProp88.xml"/><Relationship Id="rId60" Type="http://schemas.openxmlformats.org/officeDocument/2006/relationships/ctrlProp" Target="../ctrlProps/ctrlProp96.xml"/><Relationship Id="rId65" Type="http://schemas.openxmlformats.org/officeDocument/2006/relationships/ctrlProp" Target="../ctrlProps/ctrlProp101.xml"/><Relationship Id="rId73" Type="http://schemas.openxmlformats.org/officeDocument/2006/relationships/ctrlProp" Target="../ctrlProps/ctrlProp109.xml"/><Relationship Id="rId4" Type="http://schemas.openxmlformats.org/officeDocument/2006/relationships/ctrlProp" Target="../ctrlProps/ctrlProp40.xml"/><Relationship Id="rId9" Type="http://schemas.openxmlformats.org/officeDocument/2006/relationships/ctrlProp" Target="../ctrlProps/ctrlProp45.xml"/><Relationship Id="rId13" Type="http://schemas.openxmlformats.org/officeDocument/2006/relationships/ctrlProp" Target="../ctrlProps/ctrlProp49.xml"/><Relationship Id="rId18" Type="http://schemas.openxmlformats.org/officeDocument/2006/relationships/ctrlProp" Target="../ctrlProps/ctrlProp54.xml"/><Relationship Id="rId39" Type="http://schemas.openxmlformats.org/officeDocument/2006/relationships/ctrlProp" Target="../ctrlProps/ctrlProp75.xml"/><Relationship Id="rId34" Type="http://schemas.openxmlformats.org/officeDocument/2006/relationships/ctrlProp" Target="../ctrlProps/ctrlProp70.xml"/><Relationship Id="rId50" Type="http://schemas.openxmlformats.org/officeDocument/2006/relationships/ctrlProp" Target="../ctrlProps/ctrlProp86.xml"/><Relationship Id="rId55" Type="http://schemas.openxmlformats.org/officeDocument/2006/relationships/ctrlProp" Target="../ctrlProps/ctrlProp91.xml"/><Relationship Id="rId76" Type="http://schemas.openxmlformats.org/officeDocument/2006/relationships/ctrlProp" Target="../ctrlProps/ctrlProp112.xml"/><Relationship Id="rId7" Type="http://schemas.openxmlformats.org/officeDocument/2006/relationships/ctrlProp" Target="../ctrlProps/ctrlProp43.xml"/><Relationship Id="rId71" Type="http://schemas.openxmlformats.org/officeDocument/2006/relationships/ctrlProp" Target="../ctrlProps/ctrlProp107.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35.xml"/><Relationship Id="rId21" Type="http://schemas.openxmlformats.org/officeDocument/2006/relationships/ctrlProp" Target="../ctrlProps/ctrlProp130.xml"/><Relationship Id="rId42" Type="http://schemas.openxmlformats.org/officeDocument/2006/relationships/ctrlProp" Target="../ctrlProps/ctrlProp151.xml"/><Relationship Id="rId47" Type="http://schemas.openxmlformats.org/officeDocument/2006/relationships/ctrlProp" Target="../ctrlProps/ctrlProp156.xml"/><Relationship Id="rId63" Type="http://schemas.openxmlformats.org/officeDocument/2006/relationships/ctrlProp" Target="../ctrlProps/ctrlProp172.xml"/><Relationship Id="rId68" Type="http://schemas.openxmlformats.org/officeDocument/2006/relationships/ctrlProp" Target="../ctrlProps/ctrlProp177.xml"/><Relationship Id="rId2" Type="http://schemas.openxmlformats.org/officeDocument/2006/relationships/drawing" Target="../drawings/drawing4.xml"/><Relationship Id="rId16" Type="http://schemas.openxmlformats.org/officeDocument/2006/relationships/ctrlProp" Target="../ctrlProps/ctrlProp125.xml"/><Relationship Id="rId29" Type="http://schemas.openxmlformats.org/officeDocument/2006/relationships/ctrlProp" Target="../ctrlProps/ctrlProp138.xml"/><Relationship Id="rId11" Type="http://schemas.openxmlformats.org/officeDocument/2006/relationships/ctrlProp" Target="../ctrlProps/ctrlProp120.xml"/><Relationship Id="rId24" Type="http://schemas.openxmlformats.org/officeDocument/2006/relationships/ctrlProp" Target="../ctrlProps/ctrlProp133.xml"/><Relationship Id="rId32" Type="http://schemas.openxmlformats.org/officeDocument/2006/relationships/ctrlProp" Target="../ctrlProps/ctrlProp141.xml"/><Relationship Id="rId37" Type="http://schemas.openxmlformats.org/officeDocument/2006/relationships/ctrlProp" Target="../ctrlProps/ctrlProp146.xml"/><Relationship Id="rId40" Type="http://schemas.openxmlformats.org/officeDocument/2006/relationships/ctrlProp" Target="../ctrlProps/ctrlProp149.xml"/><Relationship Id="rId45" Type="http://schemas.openxmlformats.org/officeDocument/2006/relationships/ctrlProp" Target="../ctrlProps/ctrlProp154.xml"/><Relationship Id="rId53" Type="http://schemas.openxmlformats.org/officeDocument/2006/relationships/ctrlProp" Target="../ctrlProps/ctrlProp162.xml"/><Relationship Id="rId58" Type="http://schemas.openxmlformats.org/officeDocument/2006/relationships/ctrlProp" Target="../ctrlProps/ctrlProp167.xml"/><Relationship Id="rId66" Type="http://schemas.openxmlformats.org/officeDocument/2006/relationships/ctrlProp" Target="../ctrlProps/ctrlProp175.xml"/><Relationship Id="rId74" Type="http://schemas.openxmlformats.org/officeDocument/2006/relationships/ctrlProp" Target="../ctrlProps/ctrlProp183.xml"/><Relationship Id="rId5" Type="http://schemas.openxmlformats.org/officeDocument/2006/relationships/ctrlProp" Target="../ctrlProps/ctrlProp114.xml"/><Relationship Id="rId61" Type="http://schemas.openxmlformats.org/officeDocument/2006/relationships/ctrlProp" Target="../ctrlProps/ctrlProp170.xml"/><Relationship Id="rId19" Type="http://schemas.openxmlformats.org/officeDocument/2006/relationships/ctrlProp" Target="../ctrlProps/ctrlProp128.xml"/><Relationship Id="rId14" Type="http://schemas.openxmlformats.org/officeDocument/2006/relationships/ctrlProp" Target="../ctrlProps/ctrlProp123.xml"/><Relationship Id="rId22" Type="http://schemas.openxmlformats.org/officeDocument/2006/relationships/ctrlProp" Target="../ctrlProps/ctrlProp131.xml"/><Relationship Id="rId27" Type="http://schemas.openxmlformats.org/officeDocument/2006/relationships/ctrlProp" Target="../ctrlProps/ctrlProp136.xml"/><Relationship Id="rId30" Type="http://schemas.openxmlformats.org/officeDocument/2006/relationships/ctrlProp" Target="../ctrlProps/ctrlProp139.xml"/><Relationship Id="rId35" Type="http://schemas.openxmlformats.org/officeDocument/2006/relationships/ctrlProp" Target="../ctrlProps/ctrlProp144.xml"/><Relationship Id="rId43" Type="http://schemas.openxmlformats.org/officeDocument/2006/relationships/ctrlProp" Target="../ctrlProps/ctrlProp152.xml"/><Relationship Id="rId48" Type="http://schemas.openxmlformats.org/officeDocument/2006/relationships/ctrlProp" Target="../ctrlProps/ctrlProp157.xml"/><Relationship Id="rId56" Type="http://schemas.openxmlformats.org/officeDocument/2006/relationships/ctrlProp" Target="../ctrlProps/ctrlProp165.xml"/><Relationship Id="rId64" Type="http://schemas.openxmlformats.org/officeDocument/2006/relationships/ctrlProp" Target="../ctrlProps/ctrlProp173.xml"/><Relationship Id="rId69" Type="http://schemas.openxmlformats.org/officeDocument/2006/relationships/ctrlProp" Target="../ctrlProps/ctrlProp178.xml"/><Relationship Id="rId8" Type="http://schemas.openxmlformats.org/officeDocument/2006/relationships/ctrlProp" Target="../ctrlProps/ctrlProp117.xml"/><Relationship Id="rId51" Type="http://schemas.openxmlformats.org/officeDocument/2006/relationships/ctrlProp" Target="../ctrlProps/ctrlProp160.xml"/><Relationship Id="rId72" Type="http://schemas.openxmlformats.org/officeDocument/2006/relationships/ctrlProp" Target="../ctrlProps/ctrlProp181.xml"/><Relationship Id="rId3" Type="http://schemas.openxmlformats.org/officeDocument/2006/relationships/vmlDrawing" Target="../drawings/vmlDrawing3.vml"/><Relationship Id="rId12" Type="http://schemas.openxmlformats.org/officeDocument/2006/relationships/ctrlProp" Target="../ctrlProps/ctrlProp121.xml"/><Relationship Id="rId17" Type="http://schemas.openxmlformats.org/officeDocument/2006/relationships/ctrlProp" Target="../ctrlProps/ctrlProp126.xml"/><Relationship Id="rId25" Type="http://schemas.openxmlformats.org/officeDocument/2006/relationships/ctrlProp" Target="../ctrlProps/ctrlProp134.xml"/><Relationship Id="rId33" Type="http://schemas.openxmlformats.org/officeDocument/2006/relationships/ctrlProp" Target="../ctrlProps/ctrlProp142.xml"/><Relationship Id="rId38" Type="http://schemas.openxmlformats.org/officeDocument/2006/relationships/ctrlProp" Target="../ctrlProps/ctrlProp147.xml"/><Relationship Id="rId46" Type="http://schemas.openxmlformats.org/officeDocument/2006/relationships/ctrlProp" Target="../ctrlProps/ctrlProp155.xml"/><Relationship Id="rId59" Type="http://schemas.openxmlformats.org/officeDocument/2006/relationships/ctrlProp" Target="../ctrlProps/ctrlProp168.xml"/><Relationship Id="rId67" Type="http://schemas.openxmlformats.org/officeDocument/2006/relationships/ctrlProp" Target="../ctrlProps/ctrlProp176.xml"/><Relationship Id="rId20" Type="http://schemas.openxmlformats.org/officeDocument/2006/relationships/ctrlProp" Target="../ctrlProps/ctrlProp129.xml"/><Relationship Id="rId41" Type="http://schemas.openxmlformats.org/officeDocument/2006/relationships/ctrlProp" Target="../ctrlProps/ctrlProp150.xml"/><Relationship Id="rId54" Type="http://schemas.openxmlformats.org/officeDocument/2006/relationships/ctrlProp" Target="../ctrlProps/ctrlProp163.xml"/><Relationship Id="rId62" Type="http://schemas.openxmlformats.org/officeDocument/2006/relationships/ctrlProp" Target="../ctrlProps/ctrlProp171.xml"/><Relationship Id="rId70" Type="http://schemas.openxmlformats.org/officeDocument/2006/relationships/ctrlProp" Target="../ctrlProps/ctrlProp179.xml"/><Relationship Id="rId75" Type="http://schemas.openxmlformats.org/officeDocument/2006/relationships/ctrlProp" Target="../ctrlProps/ctrlProp184.xml"/><Relationship Id="rId1" Type="http://schemas.openxmlformats.org/officeDocument/2006/relationships/printerSettings" Target="../printerSettings/printerSettings4.bin"/><Relationship Id="rId6" Type="http://schemas.openxmlformats.org/officeDocument/2006/relationships/ctrlProp" Target="../ctrlProps/ctrlProp115.xml"/><Relationship Id="rId15" Type="http://schemas.openxmlformats.org/officeDocument/2006/relationships/ctrlProp" Target="../ctrlProps/ctrlProp124.xml"/><Relationship Id="rId23" Type="http://schemas.openxmlformats.org/officeDocument/2006/relationships/ctrlProp" Target="../ctrlProps/ctrlProp132.xml"/><Relationship Id="rId28" Type="http://schemas.openxmlformats.org/officeDocument/2006/relationships/ctrlProp" Target="../ctrlProps/ctrlProp137.xml"/><Relationship Id="rId36" Type="http://schemas.openxmlformats.org/officeDocument/2006/relationships/ctrlProp" Target="../ctrlProps/ctrlProp145.xml"/><Relationship Id="rId49" Type="http://schemas.openxmlformats.org/officeDocument/2006/relationships/ctrlProp" Target="../ctrlProps/ctrlProp158.xml"/><Relationship Id="rId57" Type="http://schemas.openxmlformats.org/officeDocument/2006/relationships/ctrlProp" Target="../ctrlProps/ctrlProp166.xml"/><Relationship Id="rId10" Type="http://schemas.openxmlformats.org/officeDocument/2006/relationships/ctrlProp" Target="../ctrlProps/ctrlProp119.xml"/><Relationship Id="rId31" Type="http://schemas.openxmlformats.org/officeDocument/2006/relationships/ctrlProp" Target="../ctrlProps/ctrlProp140.xml"/><Relationship Id="rId44" Type="http://schemas.openxmlformats.org/officeDocument/2006/relationships/ctrlProp" Target="../ctrlProps/ctrlProp153.xml"/><Relationship Id="rId52" Type="http://schemas.openxmlformats.org/officeDocument/2006/relationships/ctrlProp" Target="../ctrlProps/ctrlProp161.xml"/><Relationship Id="rId60" Type="http://schemas.openxmlformats.org/officeDocument/2006/relationships/ctrlProp" Target="../ctrlProps/ctrlProp169.xml"/><Relationship Id="rId65" Type="http://schemas.openxmlformats.org/officeDocument/2006/relationships/ctrlProp" Target="../ctrlProps/ctrlProp174.xml"/><Relationship Id="rId73" Type="http://schemas.openxmlformats.org/officeDocument/2006/relationships/ctrlProp" Target="../ctrlProps/ctrlProp182.xml"/><Relationship Id="rId4" Type="http://schemas.openxmlformats.org/officeDocument/2006/relationships/ctrlProp" Target="../ctrlProps/ctrlProp113.xml"/><Relationship Id="rId9" Type="http://schemas.openxmlformats.org/officeDocument/2006/relationships/ctrlProp" Target="../ctrlProps/ctrlProp118.xml"/><Relationship Id="rId13" Type="http://schemas.openxmlformats.org/officeDocument/2006/relationships/ctrlProp" Target="../ctrlProps/ctrlProp122.xml"/><Relationship Id="rId18" Type="http://schemas.openxmlformats.org/officeDocument/2006/relationships/ctrlProp" Target="../ctrlProps/ctrlProp127.xml"/><Relationship Id="rId39" Type="http://schemas.openxmlformats.org/officeDocument/2006/relationships/ctrlProp" Target="../ctrlProps/ctrlProp148.xml"/><Relationship Id="rId34" Type="http://schemas.openxmlformats.org/officeDocument/2006/relationships/ctrlProp" Target="../ctrlProps/ctrlProp143.xml"/><Relationship Id="rId50" Type="http://schemas.openxmlformats.org/officeDocument/2006/relationships/ctrlProp" Target="../ctrlProps/ctrlProp159.xml"/><Relationship Id="rId55" Type="http://schemas.openxmlformats.org/officeDocument/2006/relationships/ctrlProp" Target="../ctrlProps/ctrlProp164.xml"/><Relationship Id="rId76" Type="http://schemas.openxmlformats.org/officeDocument/2006/relationships/ctrlProp" Target="../ctrlProps/ctrlProp185.xml"/><Relationship Id="rId7" Type="http://schemas.openxmlformats.org/officeDocument/2006/relationships/ctrlProp" Target="../ctrlProps/ctrlProp116.xml"/><Relationship Id="rId71" Type="http://schemas.openxmlformats.org/officeDocument/2006/relationships/ctrlProp" Target="../ctrlProps/ctrlProp18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208.xml"/><Relationship Id="rId21" Type="http://schemas.openxmlformats.org/officeDocument/2006/relationships/ctrlProp" Target="../ctrlProps/ctrlProp203.xml"/><Relationship Id="rId42" Type="http://schemas.openxmlformats.org/officeDocument/2006/relationships/ctrlProp" Target="../ctrlProps/ctrlProp224.xml"/><Relationship Id="rId47" Type="http://schemas.openxmlformats.org/officeDocument/2006/relationships/ctrlProp" Target="../ctrlProps/ctrlProp229.xml"/><Relationship Id="rId63" Type="http://schemas.openxmlformats.org/officeDocument/2006/relationships/ctrlProp" Target="../ctrlProps/ctrlProp245.xml"/><Relationship Id="rId68" Type="http://schemas.openxmlformats.org/officeDocument/2006/relationships/ctrlProp" Target="../ctrlProps/ctrlProp250.xml"/><Relationship Id="rId2" Type="http://schemas.openxmlformats.org/officeDocument/2006/relationships/drawing" Target="../drawings/drawing5.xml"/><Relationship Id="rId16" Type="http://schemas.openxmlformats.org/officeDocument/2006/relationships/ctrlProp" Target="../ctrlProps/ctrlProp198.xml"/><Relationship Id="rId29" Type="http://schemas.openxmlformats.org/officeDocument/2006/relationships/ctrlProp" Target="../ctrlProps/ctrlProp211.xml"/><Relationship Id="rId11" Type="http://schemas.openxmlformats.org/officeDocument/2006/relationships/ctrlProp" Target="../ctrlProps/ctrlProp193.xml"/><Relationship Id="rId24" Type="http://schemas.openxmlformats.org/officeDocument/2006/relationships/ctrlProp" Target="../ctrlProps/ctrlProp206.xml"/><Relationship Id="rId32" Type="http://schemas.openxmlformats.org/officeDocument/2006/relationships/ctrlProp" Target="../ctrlProps/ctrlProp214.xml"/><Relationship Id="rId37" Type="http://schemas.openxmlformats.org/officeDocument/2006/relationships/ctrlProp" Target="../ctrlProps/ctrlProp219.xml"/><Relationship Id="rId40" Type="http://schemas.openxmlformats.org/officeDocument/2006/relationships/ctrlProp" Target="../ctrlProps/ctrlProp222.xml"/><Relationship Id="rId45" Type="http://schemas.openxmlformats.org/officeDocument/2006/relationships/ctrlProp" Target="../ctrlProps/ctrlProp227.xml"/><Relationship Id="rId53" Type="http://schemas.openxmlformats.org/officeDocument/2006/relationships/ctrlProp" Target="../ctrlProps/ctrlProp235.xml"/><Relationship Id="rId58" Type="http://schemas.openxmlformats.org/officeDocument/2006/relationships/ctrlProp" Target="../ctrlProps/ctrlProp240.xml"/><Relationship Id="rId66" Type="http://schemas.openxmlformats.org/officeDocument/2006/relationships/ctrlProp" Target="../ctrlProps/ctrlProp248.xml"/><Relationship Id="rId74" Type="http://schemas.openxmlformats.org/officeDocument/2006/relationships/ctrlProp" Target="../ctrlProps/ctrlProp256.xml"/><Relationship Id="rId5" Type="http://schemas.openxmlformats.org/officeDocument/2006/relationships/ctrlProp" Target="../ctrlProps/ctrlProp187.xml"/><Relationship Id="rId61" Type="http://schemas.openxmlformats.org/officeDocument/2006/relationships/ctrlProp" Target="../ctrlProps/ctrlProp243.xml"/><Relationship Id="rId19" Type="http://schemas.openxmlformats.org/officeDocument/2006/relationships/ctrlProp" Target="../ctrlProps/ctrlProp201.xml"/><Relationship Id="rId14" Type="http://schemas.openxmlformats.org/officeDocument/2006/relationships/ctrlProp" Target="../ctrlProps/ctrlProp196.xml"/><Relationship Id="rId22" Type="http://schemas.openxmlformats.org/officeDocument/2006/relationships/ctrlProp" Target="../ctrlProps/ctrlProp204.xml"/><Relationship Id="rId27" Type="http://schemas.openxmlformats.org/officeDocument/2006/relationships/ctrlProp" Target="../ctrlProps/ctrlProp209.xml"/><Relationship Id="rId30" Type="http://schemas.openxmlformats.org/officeDocument/2006/relationships/ctrlProp" Target="../ctrlProps/ctrlProp212.xml"/><Relationship Id="rId35" Type="http://schemas.openxmlformats.org/officeDocument/2006/relationships/ctrlProp" Target="../ctrlProps/ctrlProp217.xml"/><Relationship Id="rId43" Type="http://schemas.openxmlformats.org/officeDocument/2006/relationships/ctrlProp" Target="../ctrlProps/ctrlProp225.xml"/><Relationship Id="rId48" Type="http://schemas.openxmlformats.org/officeDocument/2006/relationships/ctrlProp" Target="../ctrlProps/ctrlProp230.xml"/><Relationship Id="rId56" Type="http://schemas.openxmlformats.org/officeDocument/2006/relationships/ctrlProp" Target="../ctrlProps/ctrlProp238.xml"/><Relationship Id="rId64" Type="http://schemas.openxmlformats.org/officeDocument/2006/relationships/ctrlProp" Target="../ctrlProps/ctrlProp246.xml"/><Relationship Id="rId69" Type="http://schemas.openxmlformats.org/officeDocument/2006/relationships/ctrlProp" Target="../ctrlProps/ctrlProp251.xml"/><Relationship Id="rId8" Type="http://schemas.openxmlformats.org/officeDocument/2006/relationships/ctrlProp" Target="../ctrlProps/ctrlProp190.xml"/><Relationship Id="rId51" Type="http://schemas.openxmlformats.org/officeDocument/2006/relationships/ctrlProp" Target="../ctrlProps/ctrlProp233.xml"/><Relationship Id="rId72" Type="http://schemas.openxmlformats.org/officeDocument/2006/relationships/ctrlProp" Target="../ctrlProps/ctrlProp254.xml"/><Relationship Id="rId3" Type="http://schemas.openxmlformats.org/officeDocument/2006/relationships/vmlDrawing" Target="../drawings/vmlDrawing4.vml"/><Relationship Id="rId12" Type="http://schemas.openxmlformats.org/officeDocument/2006/relationships/ctrlProp" Target="../ctrlProps/ctrlProp194.xml"/><Relationship Id="rId17" Type="http://schemas.openxmlformats.org/officeDocument/2006/relationships/ctrlProp" Target="../ctrlProps/ctrlProp199.xml"/><Relationship Id="rId25" Type="http://schemas.openxmlformats.org/officeDocument/2006/relationships/ctrlProp" Target="../ctrlProps/ctrlProp207.xml"/><Relationship Id="rId33" Type="http://schemas.openxmlformats.org/officeDocument/2006/relationships/ctrlProp" Target="../ctrlProps/ctrlProp215.xml"/><Relationship Id="rId38" Type="http://schemas.openxmlformats.org/officeDocument/2006/relationships/ctrlProp" Target="../ctrlProps/ctrlProp220.xml"/><Relationship Id="rId46" Type="http://schemas.openxmlformats.org/officeDocument/2006/relationships/ctrlProp" Target="../ctrlProps/ctrlProp228.xml"/><Relationship Id="rId59" Type="http://schemas.openxmlformats.org/officeDocument/2006/relationships/ctrlProp" Target="../ctrlProps/ctrlProp241.xml"/><Relationship Id="rId67" Type="http://schemas.openxmlformats.org/officeDocument/2006/relationships/ctrlProp" Target="../ctrlProps/ctrlProp249.xml"/><Relationship Id="rId20" Type="http://schemas.openxmlformats.org/officeDocument/2006/relationships/ctrlProp" Target="../ctrlProps/ctrlProp202.xml"/><Relationship Id="rId41" Type="http://schemas.openxmlformats.org/officeDocument/2006/relationships/ctrlProp" Target="../ctrlProps/ctrlProp223.xml"/><Relationship Id="rId54" Type="http://schemas.openxmlformats.org/officeDocument/2006/relationships/ctrlProp" Target="../ctrlProps/ctrlProp236.xml"/><Relationship Id="rId62" Type="http://schemas.openxmlformats.org/officeDocument/2006/relationships/ctrlProp" Target="../ctrlProps/ctrlProp244.xml"/><Relationship Id="rId70" Type="http://schemas.openxmlformats.org/officeDocument/2006/relationships/ctrlProp" Target="../ctrlProps/ctrlProp252.xml"/><Relationship Id="rId75" Type="http://schemas.openxmlformats.org/officeDocument/2006/relationships/ctrlProp" Target="../ctrlProps/ctrlProp257.xml"/><Relationship Id="rId1" Type="http://schemas.openxmlformats.org/officeDocument/2006/relationships/printerSettings" Target="../printerSettings/printerSettings9.bin"/><Relationship Id="rId6" Type="http://schemas.openxmlformats.org/officeDocument/2006/relationships/ctrlProp" Target="../ctrlProps/ctrlProp188.xml"/><Relationship Id="rId15" Type="http://schemas.openxmlformats.org/officeDocument/2006/relationships/ctrlProp" Target="../ctrlProps/ctrlProp197.xml"/><Relationship Id="rId23" Type="http://schemas.openxmlformats.org/officeDocument/2006/relationships/ctrlProp" Target="../ctrlProps/ctrlProp205.xml"/><Relationship Id="rId28" Type="http://schemas.openxmlformats.org/officeDocument/2006/relationships/ctrlProp" Target="../ctrlProps/ctrlProp210.xml"/><Relationship Id="rId36" Type="http://schemas.openxmlformats.org/officeDocument/2006/relationships/ctrlProp" Target="../ctrlProps/ctrlProp218.xml"/><Relationship Id="rId49" Type="http://schemas.openxmlformats.org/officeDocument/2006/relationships/ctrlProp" Target="../ctrlProps/ctrlProp231.xml"/><Relationship Id="rId57" Type="http://schemas.openxmlformats.org/officeDocument/2006/relationships/ctrlProp" Target="../ctrlProps/ctrlProp239.xml"/><Relationship Id="rId10" Type="http://schemas.openxmlformats.org/officeDocument/2006/relationships/ctrlProp" Target="../ctrlProps/ctrlProp192.xml"/><Relationship Id="rId31" Type="http://schemas.openxmlformats.org/officeDocument/2006/relationships/ctrlProp" Target="../ctrlProps/ctrlProp213.xml"/><Relationship Id="rId44" Type="http://schemas.openxmlformats.org/officeDocument/2006/relationships/ctrlProp" Target="../ctrlProps/ctrlProp226.xml"/><Relationship Id="rId52" Type="http://schemas.openxmlformats.org/officeDocument/2006/relationships/ctrlProp" Target="../ctrlProps/ctrlProp234.xml"/><Relationship Id="rId60" Type="http://schemas.openxmlformats.org/officeDocument/2006/relationships/ctrlProp" Target="../ctrlProps/ctrlProp242.xml"/><Relationship Id="rId65" Type="http://schemas.openxmlformats.org/officeDocument/2006/relationships/ctrlProp" Target="../ctrlProps/ctrlProp247.xml"/><Relationship Id="rId73" Type="http://schemas.openxmlformats.org/officeDocument/2006/relationships/ctrlProp" Target="../ctrlProps/ctrlProp255.xml"/><Relationship Id="rId4" Type="http://schemas.openxmlformats.org/officeDocument/2006/relationships/ctrlProp" Target="../ctrlProps/ctrlProp186.xml"/><Relationship Id="rId9" Type="http://schemas.openxmlformats.org/officeDocument/2006/relationships/ctrlProp" Target="../ctrlProps/ctrlProp191.xml"/><Relationship Id="rId13" Type="http://schemas.openxmlformats.org/officeDocument/2006/relationships/ctrlProp" Target="../ctrlProps/ctrlProp195.xml"/><Relationship Id="rId18" Type="http://schemas.openxmlformats.org/officeDocument/2006/relationships/ctrlProp" Target="../ctrlProps/ctrlProp200.xml"/><Relationship Id="rId39" Type="http://schemas.openxmlformats.org/officeDocument/2006/relationships/ctrlProp" Target="../ctrlProps/ctrlProp221.xml"/><Relationship Id="rId34" Type="http://schemas.openxmlformats.org/officeDocument/2006/relationships/ctrlProp" Target="../ctrlProps/ctrlProp216.xml"/><Relationship Id="rId50" Type="http://schemas.openxmlformats.org/officeDocument/2006/relationships/ctrlProp" Target="../ctrlProps/ctrlProp232.xml"/><Relationship Id="rId55" Type="http://schemas.openxmlformats.org/officeDocument/2006/relationships/ctrlProp" Target="../ctrlProps/ctrlProp237.xml"/><Relationship Id="rId76" Type="http://schemas.openxmlformats.org/officeDocument/2006/relationships/ctrlProp" Target="../ctrlProps/ctrlProp258.xml"/><Relationship Id="rId7" Type="http://schemas.openxmlformats.org/officeDocument/2006/relationships/ctrlProp" Target="../ctrlProps/ctrlProp189.xml"/><Relationship Id="rId71" Type="http://schemas.openxmlformats.org/officeDocument/2006/relationships/ctrlProp" Target="../ctrlProps/ctrlProp25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J5"/>
  <sheetViews>
    <sheetView workbookViewId="0">
      <selection activeCell="E24" sqref="E24:M24"/>
    </sheetView>
  </sheetViews>
  <sheetFormatPr defaultRowHeight="12.75" x14ac:dyDescent="0.2"/>
  <cols>
    <col min="1" max="1" width="1" style="94" customWidth="1"/>
    <col min="2" max="2" width="2.875" style="94" customWidth="1"/>
    <col min="3" max="16384" width="9" style="94"/>
  </cols>
  <sheetData>
    <row r="1" spans="2:10" ht="3.75" customHeight="1" thickBot="1" x14ac:dyDescent="0.25"/>
    <row r="2" spans="2:10" ht="13.5" thickBot="1" x14ac:dyDescent="0.25">
      <c r="B2" s="160" t="s">
        <v>139</v>
      </c>
      <c r="C2" s="161"/>
      <c r="D2" s="161"/>
      <c r="E2" s="161"/>
      <c r="F2" s="161"/>
      <c r="G2" s="161"/>
      <c r="H2" s="161"/>
      <c r="I2" s="161"/>
      <c r="J2" s="162"/>
    </row>
    <row r="3" spans="2:10" ht="18" customHeight="1" x14ac:dyDescent="0.2">
      <c r="B3" s="159"/>
      <c r="C3" s="159"/>
      <c r="D3" s="159"/>
      <c r="E3" s="159"/>
      <c r="F3" s="159"/>
      <c r="G3" s="159"/>
      <c r="H3" s="159"/>
      <c r="I3" s="159"/>
      <c r="J3" s="143"/>
    </row>
    <row r="4" spans="2:10" ht="7.5" customHeight="1" x14ac:dyDescent="0.2">
      <c r="B4" s="159"/>
      <c r="C4" s="159"/>
      <c r="D4" s="159"/>
      <c r="E4" s="159"/>
      <c r="F4" s="159"/>
      <c r="G4" s="159"/>
      <c r="H4" s="159"/>
      <c r="I4" s="159"/>
      <c r="J4" s="143"/>
    </row>
    <row r="5" spans="2:10" x14ac:dyDescent="0.2">
      <c r="C5" s="144"/>
      <c r="D5" s="144"/>
      <c r="E5" s="144"/>
      <c r="F5" s="144"/>
      <c r="G5" s="144"/>
      <c r="H5" s="144"/>
      <c r="I5" s="144"/>
      <c r="J5" s="144"/>
    </row>
  </sheetData>
  <mergeCells count="1">
    <mergeCell ref="B2:J2"/>
  </mergeCells>
  <phoneticPr fontId="20" type="noConversion"/>
  <pageMargins left="0.75" right="0.75" top="1" bottom="1" header="0.5" footer="0.5"/>
  <pageSetup orientation="portrait" horizontalDpi="4294967295"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HJ621"/>
  <sheetViews>
    <sheetView showOutlineSymbols="0" topLeftCell="B31" zoomScale="90" workbookViewId="0">
      <selection activeCell="I24" sqref="I24:I27"/>
    </sheetView>
  </sheetViews>
  <sheetFormatPr defaultColWidth="8.75" defaultRowHeight="15" customHeight="1" x14ac:dyDescent="0.2"/>
  <cols>
    <col min="1" max="2" width="1.875" style="1" customWidth="1"/>
    <col min="3" max="3" width="11.75" style="1" customWidth="1"/>
    <col min="4" max="4" width="10.5" style="1" customWidth="1"/>
    <col min="5" max="5" width="10" style="1" customWidth="1"/>
    <col min="6" max="6" width="9.125" style="1" customWidth="1"/>
    <col min="7" max="7" width="9.25" style="1" customWidth="1"/>
    <col min="8" max="8" width="9.125" style="1" customWidth="1"/>
    <col min="9" max="9" width="8.625" style="1" customWidth="1"/>
    <col min="10" max="10" width="8.875" style="1" customWidth="1"/>
    <col min="11" max="11" width="10.375" style="1" customWidth="1"/>
    <col min="12" max="12" width="8.875" style="1" customWidth="1"/>
    <col min="13" max="13" width="10" style="1" customWidth="1"/>
    <col min="14" max="14" width="3" style="1" customWidth="1"/>
    <col min="15" max="26" width="8.75" style="1"/>
    <col min="27" max="27" width="14.375" style="49" customWidth="1"/>
    <col min="28" max="28" width="7.75" style="49" customWidth="1"/>
    <col min="29" max="29" width="8.875" style="70" bestFit="1" customWidth="1"/>
    <col min="30" max="30" width="2.625" style="70" customWidth="1"/>
    <col min="31" max="31" width="17.875" style="70" bestFit="1" customWidth="1"/>
    <col min="32" max="32" width="8.375" style="49" customWidth="1"/>
    <col min="33" max="33" width="9.125" style="49" bestFit="1" customWidth="1"/>
    <col min="34" max="34" width="3.625" style="49" customWidth="1"/>
    <col min="35" max="35" width="17.875" style="49" bestFit="1" customWidth="1"/>
    <col min="36" max="36" width="8.875" style="49" bestFit="1" customWidth="1"/>
    <col min="37" max="37" width="9.125" style="49" bestFit="1" customWidth="1"/>
    <col min="38" max="38" width="3.125" style="49" customWidth="1"/>
    <col min="39" max="39" width="17.875" style="49" bestFit="1" customWidth="1"/>
    <col min="40" max="41" width="8.75" style="49"/>
    <col min="42" max="42" width="3" style="49" customWidth="1"/>
    <col min="43" max="43" width="17.875" style="49" bestFit="1" customWidth="1"/>
    <col min="44" max="45" width="8.75" style="49"/>
    <col min="46" max="46" width="2.625" style="49" customWidth="1"/>
    <col min="47" max="47" width="9.625" style="49" customWidth="1"/>
    <col min="48" max="72" width="8.75" style="49"/>
    <col min="73" max="16384" width="8.75" style="1"/>
  </cols>
  <sheetData>
    <row r="1" spans="1:218" ht="15.95" customHeight="1" x14ac:dyDescent="0.25">
      <c r="A1" s="395" t="s">
        <v>65</v>
      </c>
      <c r="B1" s="396"/>
      <c r="C1" s="396"/>
      <c r="D1" s="396"/>
      <c r="E1" s="396"/>
      <c r="F1" s="397"/>
      <c r="G1" s="78" t="s">
        <v>0</v>
      </c>
      <c r="H1" s="398" t="str">
        <f>IF(ISBLANK('CMU Bus Card Rec'!H1:J1), " ", ('CMU Bus Card Rec'!H1:J1))</f>
        <v xml:space="preserve"> </v>
      </c>
      <c r="I1" s="398"/>
      <c r="J1" s="399"/>
      <c r="K1" s="130"/>
      <c r="L1" s="388" t="str">
        <f>IF(ISBLANK('CMU Bus Card Rec'!L1:M1), " ", ('CMU Bus Card Rec'!L1:M1))</f>
        <v xml:space="preserve"> </v>
      </c>
      <c r="M1" s="400"/>
      <c r="N1" s="404" t="str">
        <f>UPPER(H1) &amp;":" &amp;"  "&amp;"ADDITIONAL TRAVEL EXPENSE FORM 8 - 9"</f>
        <v xml:space="preserve"> :  ADDITIONAL TRAVEL EXPENSE FORM 8 - 9</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row>
    <row r="2" spans="1:218" ht="15.95" customHeight="1" thickBot="1" x14ac:dyDescent="0.3">
      <c r="A2" s="390" t="s">
        <v>138</v>
      </c>
      <c r="B2" s="221"/>
      <c r="C2" s="221"/>
      <c r="D2" s="221"/>
      <c r="E2" s="221"/>
      <c r="F2" s="222"/>
      <c r="G2" s="10" t="s">
        <v>141</v>
      </c>
      <c r="H2" s="391" t="str">
        <f>IF(ISBLANK('CMU Bus Card Rec'!H2:J2), " ", ('CMU Bus Card Rec'!H2:J2))</f>
        <v xml:space="preserve"> </v>
      </c>
      <c r="I2" s="391"/>
      <c r="J2" s="392"/>
      <c r="K2" s="127" t="s">
        <v>144</v>
      </c>
      <c r="L2" s="393" t="str">
        <f>IF(ISBLANK('CMU Bus Card Rec'!L2:M2), " ", ('CMU Bus Card Rec'!L2:M2))</f>
        <v xml:space="preserve"> </v>
      </c>
      <c r="M2" s="401"/>
      <c r="N2" s="404"/>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row>
    <row r="3" spans="1:218" ht="15.95" customHeight="1" x14ac:dyDescent="0.25">
      <c r="A3" s="48" t="s">
        <v>4</v>
      </c>
      <c r="B3" s="218" t="s">
        <v>20</v>
      </c>
      <c r="C3" s="219"/>
      <c r="D3" s="219"/>
      <c r="E3" s="219"/>
      <c r="F3" s="50"/>
      <c r="G3" s="11" t="s">
        <v>3</v>
      </c>
      <c r="H3" s="378" t="str">
        <f>IF(ISBLANK('CMU Bus Card Rec'!H3:J3), " ", ('CMU Bus Card Rec'!H3:J3))</f>
        <v xml:space="preserve"> </v>
      </c>
      <c r="I3" s="378"/>
      <c r="J3" s="379"/>
      <c r="K3" s="131" t="s">
        <v>140</v>
      </c>
      <c r="L3" s="380" t="str">
        <f>IF(ISBLANK('CMU Bus Card Rec'!L3:M3), " ", ('CMU Bus Card Rec'!L3:M3))</f>
        <v xml:space="preserve"> </v>
      </c>
      <c r="M3" s="405"/>
      <c r="N3" s="404"/>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row>
    <row r="4" spans="1:218" ht="15.6" customHeight="1" thickBot="1" x14ac:dyDescent="0.3">
      <c r="A4" s="230" t="s">
        <v>24</v>
      </c>
      <c r="B4" s="300" t="s">
        <v>64</v>
      </c>
      <c r="C4" s="301"/>
      <c r="D4" s="301"/>
      <c r="E4" s="301"/>
      <c r="F4" s="301"/>
      <c r="G4" s="301"/>
      <c r="H4" s="301"/>
      <c r="I4" s="301"/>
      <c r="J4" s="301"/>
      <c r="K4" s="301"/>
      <c r="L4" s="301"/>
      <c r="M4" s="302"/>
      <c r="N4" s="40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row>
    <row r="5" spans="1:218" ht="15.6" customHeight="1" x14ac:dyDescent="0.25">
      <c r="A5" s="230"/>
      <c r="B5" s="382"/>
      <c r="C5" s="383"/>
      <c r="D5" s="383"/>
      <c r="E5" s="383"/>
      <c r="F5" s="383"/>
      <c r="G5" s="383"/>
      <c r="H5" s="383"/>
      <c r="I5" s="383"/>
      <c r="J5" s="383"/>
      <c r="K5" s="383"/>
      <c r="L5" s="383"/>
      <c r="M5" s="384"/>
      <c r="N5" s="404"/>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row>
    <row r="6" spans="1:218" ht="14.1" customHeight="1" thickBot="1" x14ac:dyDescent="0.3">
      <c r="A6" s="231"/>
      <c r="B6" s="385"/>
      <c r="C6" s="386"/>
      <c r="D6" s="386"/>
      <c r="E6" s="386"/>
      <c r="F6" s="386"/>
      <c r="G6" s="386"/>
      <c r="H6" s="386"/>
      <c r="I6" s="386"/>
      <c r="J6" s="386"/>
      <c r="K6" s="386"/>
      <c r="L6" s="386"/>
      <c r="M6" s="387"/>
      <c r="N6" s="404"/>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row>
    <row r="7" spans="1:218" ht="15" customHeight="1" thickBot="1" x14ac:dyDescent="0.3">
      <c r="A7" s="34" t="s">
        <v>9</v>
      </c>
      <c r="B7" s="12" t="s">
        <v>84</v>
      </c>
      <c r="C7" s="13"/>
      <c r="D7" s="13"/>
      <c r="E7" s="14"/>
      <c r="F7" s="53"/>
      <c r="G7" s="53"/>
      <c r="H7" s="53"/>
      <c r="I7" s="53"/>
      <c r="J7" s="54"/>
      <c r="K7" s="320" t="s">
        <v>62</v>
      </c>
      <c r="L7" s="320" t="s">
        <v>170</v>
      </c>
      <c r="M7" s="318" t="s">
        <v>7</v>
      </c>
      <c r="N7" s="404"/>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row>
    <row r="8" spans="1:218" ht="11.25" customHeight="1" x14ac:dyDescent="0.25">
      <c r="A8" s="223"/>
      <c r="B8" s="226" t="s">
        <v>6</v>
      </c>
      <c r="C8" s="227"/>
      <c r="D8" s="227"/>
      <c r="E8" s="227"/>
      <c r="F8" s="224" t="s">
        <v>83</v>
      </c>
      <c r="G8" s="224" t="s">
        <v>83</v>
      </c>
      <c r="H8" s="224" t="s">
        <v>83</v>
      </c>
      <c r="I8" s="224" t="s">
        <v>83</v>
      </c>
      <c r="J8" s="332" t="s">
        <v>83</v>
      </c>
      <c r="K8" s="320"/>
      <c r="L8" s="320"/>
      <c r="M8" s="318"/>
      <c r="N8" s="404"/>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row>
    <row r="9" spans="1:218" ht="6.75" customHeight="1" thickBot="1" x14ac:dyDescent="0.3">
      <c r="A9" s="223"/>
      <c r="B9" s="228"/>
      <c r="C9" s="229"/>
      <c r="D9" s="229"/>
      <c r="E9" s="229"/>
      <c r="F9" s="225"/>
      <c r="G9" s="225"/>
      <c r="H9" s="225"/>
      <c r="I9" s="225"/>
      <c r="J9" s="333"/>
      <c r="K9" s="320"/>
      <c r="L9" s="320"/>
      <c r="M9" s="318"/>
      <c r="N9" s="404"/>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row>
    <row r="10" spans="1:218" ht="10.5" customHeight="1" x14ac:dyDescent="0.25">
      <c r="A10" s="353" t="s">
        <v>17</v>
      </c>
      <c r="B10" s="226" t="s">
        <v>8</v>
      </c>
      <c r="C10" s="227"/>
      <c r="D10" s="227"/>
      <c r="E10" s="227"/>
      <c r="F10" s="224" t="s">
        <v>83</v>
      </c>
      <c r="G10" s="224" t="s">
        <v>83</v>
      </c>
      <c r="H10" s="224" t="s">
        <v>83</v>
      </c>
      <c r="I10" s="224" t="s">
        <v>83</v>
      </c>
      <c r="J10" s="332" t="s">
        <v>83</v>
      </c>
      <c r="K10" s="320"/>
      <c r="L10" s="320"/>
      <c r="M10" s="318"/>
      <c r="N10" s="404"/>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row>
    <row r="11" spans="1:218" ht="8.25" customHeight="1" thickBot="1" x14ac:dyDescent="0.3">
      <c r="A11" s="353"/>
      <c r="B11" s="228"/>
      <c r="C11" s="229"/>
      <c r="D11" s="229"/>
      <c r="E11" s="229"/>
      <c r="F11" s="225"/>
      <c r="G11" s="225"/>
      <c r="H11" s="225"/>
      <c r="I11" s="225"/>
      <c r="J11" s="333"/>
      <c r="K11" s="321"/>
      <c r="L11" s="321"/>
      <c r="M11" s="319"/>
      <c r="N11" s="404"/>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row>
    <row r="12" spans="1:218" ht="40.5" customHeight="1" thickBot="1" x14ac:dyDescent="0.3">
      <c r="A12" s="353"/>
      <c r="B12" s="350" t="s">
        <v>98</v>
      </c>
      <c r="C12" s="351"/>
      <c r="D12" s="351"/>
      <c r="E12" s="352"/>
      <c r="F12" s="3" t="s">
        <v>34</v>
      </c>
      <c r="G12" s="3" t="s">
        <v>34</v>
      </c>
      <c r="H12" s="3" t="s">
        <v>34</v>
      </c>
      <c r="I12" s="3" t="s">
        <v>34</v>
      </c>
      <c r="J12" s="3" t="s">
        <v>34</v>
      </c>
      <c r="K12" s="334"/>
      <c r="L12" s="335"/>
      <c r="M12" s="336"/>
      <c r="N12" s="404"/>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row>
    <row r="13" spans="1:218" ht="15" customHeight="1" x14ac:dyDescent="0.25">
      <c r="A13" s="353"/>
      <c r="B13" s="15">
        <v>2</v>
      </c>
      <c r="C13" s="190" t="s">
        <v>73</v>
      </c>
      <c r="D13" s="191"/>
      <c r="E13" s="192"/>
      <c r="F13" s="19" t="str">
        <f>IF('-'!C121=0, " ",('-'!C121))</f>
        <v xml:space="preserve"> </v>
      </c>
      <c r="G13" s="19" t="str">
        <f>IF('-'!G121=0, " ",('-'!G121))</f>
        <v xml:space="preserve"> </v>
      </c>
      <c r="H13" s="19" t="str">
        <f>IF('-'!K121=0, " ",('-'!K121))</f>
        <v xml:space="preserve"> </v>
      </c>
      <c r="I13" s="19" t="str">
        <f>IF('-'!O121=0, " ",('-'!O121))</f>
        <v xml:space="preserve"> </v>
      </c>
      <c r="J13" s="19" t="str">
        <f>IF('-'!S121=0, " ",('-'!S121))</f>
        <v xml:space="preserve"> </v>
      </c>
      <c r="K13" s="20" t="str">
        <f t="shared" ref="K13:K21" si="0">IF(SUM(F13:J13)=0," ",(SUM(F13:J13)))</f>
        <v xml:space="preserve"> </v>
      </c>
      <c r="L13" s="4"/>
      <c r="M13" s="20" t="str">
        <f t="shared" ref="M13:M21" si="1">IF(SUM(F13:J13)+L13=0," ",IF(SUM(F13:J13)=0,L13,K13-L13))</f>
        <v xml:space="preserve"> </v>
      </c>
      <c r="N13" s="404"/>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row>
    <row r="14" spans="1:218" ht="15" customHeight="1" x14ac:dyDescent="0.25">
      <c r="A14" s="353"/>
      <c r="B14" s="15">
        <v>2</v>
      </c>
      <c r="C14" s="190" t="s">
        <v>66</v>
      </c>
      <c r="D14" s="191"/>
      <c r="E14" s="192"/>
      <c r="F14" s="4"/>
      <c r="G14" s="4"/>
      <c r="H14" s="4"/>
      <c r="I14" s="4"/>
      <c r="J14" s="4"/>
      <c r="K14" s="20" t="str">
        <f t="shared" si="0"/>
        <v xml:space="preserve"> </v>
      </c>
      <c r="L14" s="4"/>
      <c r="M14" s="20" t="str">
        <f t="shared" si="1"/>
        <v xml:space="preserve"> </v>
      </c>
      <c r="N14" s="40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row>
    <row r="15" spans="1:218" ht="15" customHeight="1" x14ac:dyDescent="0.25">
      <c r="A15" s="353"/>
      <c r="B15" s="15">
        <v>3</v>
      </c>
      <c r="C15" s="190" t="s">
        <v>67</v>
      </c>
      <c r="D15" s="191"/>
      <c r="E15" s="192"/>
      <c r="F15" s="4"/>
      <c r="G15" s="4"/>
      <c r="H15" s="4"/>
      <c r="I15" s="4"/>
      <c r="J15" s="4"/>
      <c r="K15" s="20" t="str">
        <f t="shared" si="0"/>
        <v xml:space="preserve"> </v>
      </c>
      <c r="L15" s="4"/>
      <c r="M15" s="20" t="str">
        <f t="shared" si="1"/>
        <v xml:space="preserve"> </v>
      </c>
      <c r="N15" s="404"/>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row>
    <row r="16" spans="1:218" ht="15" customHeight="1" x14ac:dyDescent="0.25">
      <c r="A16" s="353"/>
      <c r="B16" s="15">
        <v>4</v>
      </c>
      <c r="C16" s="190" t="s">
        <v>68</v>
      </c>
      <c r="D16" s="191"/>
      <c r="E16" s="192"/>
      <c r="F16" s="4"/>
      <c r="G16" s="4"/>
      <c r="H16" s="4"/>
      <c r="I16" s="4"/>
      <c r="J16" s="4"/>
      <c r="K16" s="20" t="str">
        <f t="shared" si="0"/>
        <v xml:space="preserve"> </v>
      </c>
      <c r="L16" s="4"/>
      <c r="M16" s="20" t="str">
        <f t="shared" si="1"/>
        <v xml:space="preserve"> </v>
      </c>
      <c r="N16" s="404"/>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row>
    <row r="17" spans="1:218" ht="15" customHeight="1" x14ac:dyDescent="0.25">
      <c r="A17" s="353"/>
      <c r="B17" s="15">
        <v>5</v>
      </c>
      <c r="C17" s="190" t="s">
        <v>69</v>
      </c>
      <c r="D17" s="191"/>
      <c r="E17" s="192"/>
      <c r="F17" s="4"/>
      <c r="G17" s="4"/>
      <c r="H17" s="4"/>
      <c r="I17" s="4"/>
      <c r="J17" s="4"/>
      <c r="K17" s="20" t="str">
        <f t="shared" si="0"/>
        <v xml:space="preserve"> </v>
      </c>
      <c r="L17" s="4"/>
      <c r="M17" s="20" t="str">
        <f t="shared" si="1"/>
        <v xml:space="preserve"> </v>
      </c>
      <c r="N17" s="404"/>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row>
    <row r="18" spans="1:218" ht="15" customHeight="1" x14ac:dyDescent="0.25">
      <c r="A18" s="353"/>
      <c r="B18" s="16">
        <v>6</v>
      </c>
      <c r="C18" s="212" t="s">
        <v>70</v>
      </c>
      <c r="D18" s="213"/>
      <c r="E18" s="214"/>
      <c r="F18" s="4"/>
      <c r="G18" s="4"/>
      <c r="H18" s="4"/>
      <c r="I18" s="4"/>
      <c r="J18" s="4"/>
      <c r="K18" s="20" t="str">
        <f t="shared" si="0"/>
        <v xml:space="preserve"> </v>
      </c>
      <c r="L18" s="4"/>
      <c r="M18" s="20" t="str">
        <f t="shared" si="1"/>
        <v xml:space="preserve"> </v>
      </c>
      <c r="N18" s="404"/>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row>
    <row r="19" spans="1:218" ht="15" customHeight="1" x14ac:dyDescent="0.25">
      <c r="A19" s="353"/>
      <c r="B19" s="17">
        <v>7</v>
      </c>
      <c r="C19" s="163" t="s">
        <v>71</v>
      </c>
      <c r="D19" s="164"/>
      <c r="E19" s="165"/>
      <c r="F19" s="4"/>
      <c r="G19" s="4"/>
      <c r="H19" s="4"/>
      <c r="I19" s="4"/>
      <c r="J19" s="4"/>
      <c r="K19" s="20" t="str">
        <f t="shared" si="0"/>
        <v xml:space="preserve"> </v>
      </c>
      <c r="L19" s="4"/>
      <c r="M19" s="20" t="str">
        <f t="shared" si="1"/>
        <v xml:space="preserve"> </v>
      </c>
      <c r="N19" s="404"/>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row>
    <row r="20" spans="1:218" ht="15" customHeight="1" x14ac:dyDescent="0.25">
      <c r="A20" s="353"/>
      <c r="B20" s="17">
        <v>8</v>
      </c>
      <c r="C20" s="163" t="s">
        <v>72</v>
      </c>
      <c r="D20" s="164"/>
      <c r="E20" s="165"/>
      <c r="F20" s="4"/>
      <c r="G20" s="4"/>
      <c r="H20" s="4"/>
      <c r="I20" s="4"/>
      <c r="J20" s="4"/>
      <c r="K20" s="20" t="str">
        <f t="shared" si="0"/>
        <v xml:space="preserve"> </v>
      </c>
      <c r="L20" s="4"/>
      <c r="M20" s="20" t="str">
        <f t="shared" si="1"/>
        <v xml:space="preserve"> </v>
      </c>
      <c r="N20" s="404"/>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row>
    <row r="21" spans="1:218" ht="15" customHeight="1" thickBot="1" x14ac:dyDescent="0.3">
      <c r="A21" s="354"/>
      <c r="B21" s="18">
        <v>9</v>
      </c>
      <c r="C21" s="343"/>
      <c r="D21" s="344"/>
      <c r="E21" s="345"/>
      <c r="F21" s="4"/>
      <c r="G21" s="4"/>
      <c r="H21" s="4"/>
      <c r="I21" s="4"/>
      <c r="J21" s="4"/>
      <c r="K21" s="21" t="str">
        <f t="shared" si="0"/>
        <v xml:space="preserve"> </v>
      </c>
      <c r="L21" s="5"/>
      <c r="M21" s="20" t="str">
        <f t="shared" si="1"/>
        <v xml:space="preserve"> </v>
      </c>
      <c r="N21" s="404"/>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row>
    <row r="22" spans="1:218" ht="14.1" customHeight="1" thickTop="1" x14ac:dyDescent="0.25">
      <c r="A22" s="33" t="s">
        <v>10</v>
      </c>
      <c r="B22" s="339" t="s">
        <v>93</v>
      </c>
      <c r="C22" s="340"/>
      <c r="D22" s="234" t="s">
        <v>5</v>
      </c>
      <c r="E22" s="241" t="s">
        <v>96</v>
      </c>
      <c r="F22" s="242"/>
      <c r="G22" s="241" t="s">
        <v>97</v>
      </c>
      <c r="H22" s="242"/>
      <c r="I22" s="232" t="s">
        <v>94</v>
      </c>
      <c r="J22" s="232" t="s">
        <v>95</v>
      </c>
      <c r="K22" s="232" t="s">
        <v>92</v>
      </c>
      <c r="L22" s="337" t="s">
        <v>145</v>
      </c>
      <c r="M22" s="246" t="s">
        <v>7</v>
      </c>
      <c r="N22" s="404"/>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row>
    <row r="23" spans="1:218" ht="22.5" customHeight="1" thickBot="1" x14ac:dyDescent="0.3">
      <c r="A23" s="250" t="s">
        <v>63</v>
      </c>
      <c r="B23" s="341"/>
      <c r="C23" s="342"/>
      <c r="D23" s="235"/>
      <c r="E23" s="243"/>
      <c r="F23" s="244"/>
      <c r="G23" s="243"/>
      <c r="H23" s="244"/>
      <c r="I23" s="233"/>
      <c r="J23" s="233"/>
      <c r="K23" s="233"/>
      <c r="L23" s="338"/>
      <c r="M23" s="247"/>
      <c r="N23" s="404"/>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row>
    <row r="24" spans="1:218" ht="15" customHeight="1" x14ac:dyDescent="0.25">
      <c r="A24" s="250"/>
      <c r="B24" s="26">
        <v>1</v>
      </c>
      <c r="C24" s="74" t="s">
        <v>83</v>
      </c>
      <c r="D24" s="51"/>
      <c r="E24" s="188"/>
      <c r="F24" s="310"/>
      <c r="G24" s="188"/>
      <c r="H24" s="189"/>
      <c r="I24" s="7"/>
      <c r="J24" s="22" t="str">
        <f>IF(I24*0.625=0," ",(I24*0.625))</f>
        <v xml:space="preserve"> </v>
      </c>
      <c r="K24" s="6"/>
      <c r="L24" s="6"/>
      <c r="M24" s="22" t="str">
        <f>IF(I24*0.625+K24-L24=0, " ", I24*0.625+K24-L24)</f>
        <v xml:space="preserve"> </v>
      </c>
      <c r="N24" s="40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row>
    <row r="25" spans="1:218" ht="15" customHeight="1" x14ac:dyDescent="0.25">
      <c r="A25" s="250"/>
      <c r="B25" s="26">
        <v>2</v>
      </c>
      <c r="C25" s="74" t="s">
        <v>83</v>
      </c>
      <c r="D25" s="51"/>
      <c r="E25" s="175"/>
      <c r="F25" s="176"/>
      <c r="G25" s="175"/>
      <c r="H25" s="245"/>
      <c r="I25" s="7"/>
      <c r="J25" s="22" t="str">
        <f>IF(I25*0.625=0," ",(I25*0.625))</f>
        <v xml:space="preserve"> </v>
      </c>
      <c r="K25" s="6"/>
      <c r="L25" s="6"/>
      <c r="M25" s="22" t="str">
        <f>IF(I25*0.625+K25-L25=0, " ", I25*0.625+K25-L25)</f>
        <v xml:space="preserve"> </v>
      </c>
      <c r="N25" s="404"/>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row>
    <row r="26" spans="1:218" ht="15" customHeight="1" x14ac:dyDescent="0.25">
      <c r="A26" s="250"/>
      <c r="B26" s="26">
        <v>3</v>
      </c>
      <c r="C26" s="74" t="s">
        <v>83</v>
      </c>
      <c r="D26" s="51"/>
      <c r="E26" s="175"/>
      <c r="F26" s="176"/>
      <c r="G26" s="175"/>
      <c r="H26" s="245"/>
      <c r="I26" s="7"/>
      <c r="J26" s="22" t="str">
        <f>IF(I26*0.625=0," ",(I26*0.625))</f>
        <v xml:space="preserve"> </v>
      </c>
      <c r="K26" s="6"/>
      <c r="L26" s="6"/>
      <c r="M26" s="22" t="str">
        <f>IF(I26*0.625+K26-L26=0, " ", I26*0.625+K26-L26)</f>
        <v xml:space="preserve"> </v>
      </c>
      <c r="N26" s="404"/>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row>
    <row r="27" spans="1:218" ht="15" customHeight="1" thickBot="1" x14ac:dyDescent="0.3">
      <c r="A27" s="251"/>
      <c r="B27" s="17">
        <v>4</v>
      </c>
      <c r="C27" s="74" t="s">
        <v>83</v>
      </c>
      <c r="D27" s="52"/>
      <c r="E27" s="248"/>
      <c r="F27" s="311"/>
      <c r="G27" s="248"/>
      <c r="H27" s="249"/>
      <c r="I27" s="7"/>
      <c r="J27" s="22" t="str">
        <f>IF(I27*0.625=0," ",(I27*0.625))</f>
        <v xml:space="preserve"> </v>
      </c>
      <c r="K27" s="6"/>
      <c r="L27" s="6"/>
      <c r="M27" s="22" t="str">
        <f>IF(I27*0.625+K27-L27=0, " ", I27*0.625+K27-L27)</f>
        <v xml:space="preserve"> </v>
      </c>
      <c r="N27" s="404"/>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row>
    <row r="28" spans="1:218" ht="15" customHeight="1" thickTop="1" thickBot="1" x14ac:dyDescent="0.3">
      <c r="A28" s="402" t="s">
        <v>136</v>
      </c>
      <c r="B28" s="403"/>
      <c r="C28" s="403"/>
      <c r="D28" s="403"/>
      <c r="E28" s="403"/>
      <c r="F28" s="403"/>
      <c r="G28" s="403"/>
      <c r="H28" s="403"/>
      <c r="I28" s="88" t="str">
        <f>IF(SUM(I24:I27)=0," ",(SUM(I24:I27)))</f>
        <v xml:space="preserve"> </v>
      </c>
      <c r="J28" s="88">
        <f>(SUM(J24:J27))</f>
        <v>0</v>
      </c>
      <c r="K28" s="88">
        <f>(SUM(K24:K27))</f>
        <v>0</v>
      </c>
      <c r="L28" s="88">
        <f>(SUM(L24:L27))</f>
        <v>0</v>
      </c>
      <c r="M28" s="89" t="str">
        <f>IF(SUM(M24:M27)=0, " ", (SUM(M24:M27)))</f>
        <v xml:space="preserve"> </v>
      </c>
      <c r="N28" s="404"/>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row>
    <row r="29" spans="1:218" customFormat="1" ht="15" customHeight="1" thickTop="1" x14ac:dyDescent="0.25">
      <c r="A29" s="331" t="s">
        <v>80</v>
      </c>
      <c r="B29" s="373" t="s">
        <v>88</v>
      </c>
      <c r="C29" s="374"/>
      <c r="D29" s="374"/>
      <c r="E29" s="375"/>
      <c r="F29" s="376" t="s">
        <v>74</v>
      </c>
      <c r="G29" s="279"/>
      <c r="H29" s="377"/>
      <c r="I29" s="376" t="s">
        <v>75</v>
      </c>
      <c r="J29" s="279"/>
      <c r="K29" s="377"/>
      <c r="L29" s="180"/>
      <c r="M29" s="181"/>
      <c r="N29" s="404"/>
    </row>
    <row r="30" spans="1:218" customFormat="1" ht="15" customHeight="1" x14ac:dyDescent="0.25">
      <c r="A30" s="250"/>
      <c r="B30" s="307"/>
      <c r="C30" s="308"/>
      <c r="D30" s="308"/>
      <c r="E30" s="309"/>
      <c r="F30" s="303"/>
      <c r="G30" s="238"/>
      <c r="H30" s="239"/>
      <c r="I30" s="187"/>
      <c r="J30" s="238"/>
      <c r="K30" s="239"/>
      <c r="L30" s="182"/>
      <c r="M30" s="183"/>
      <c r="N30" s="404"/>
    </row>
    <row r="31" spans="1:218" customFormat="1" ht="15" customHeight="1" thickBot="1" x14ac:dyDescent="0.3">
      <c r="A31" s="251"/>
      <c r="B31" s="24" t="s">
        <v>87</v>
      </c>
      <c r="C31" s="25"/>
      <c r="D31" s="25"/>
      <c r="E31" s="25"/>
      <c r="F31" s="23" t="s">
        <v>5</v>
      </c>
      <c r="G31" s="193" t="s">
        <v>83</v>
      </c>
      <c r="H31" s="194"/>
      <c r="I31" s="23" t="s">
        <v>5</v>
      </c>
      <c r="J31" s="193" t="s">
        <v>83</v>
      </c>
      <c r="K31" s="194"/>
      <c r="L31" s="184"/>
      <c r="M31" s="185"/>
      <c r="N31" s="404"/>
    </row>
    <row r="32" spans="1:218" customFormat="1" ht="15" customHeight="1" thickBot="1" x14ac:dyDescent="0.3">
      <c r="A32" s="367" t="s">
        <v>99</v>
      </c>
      <c r="B32" s="368"/>
      <c r="C32" s="368"/>
      <c r="D32" s="368"/>
      <c r="E32" s="368"/>
      <c r="F32" s="368"/>
      <c r="G32" s="368"/>
      <c r="H32" s="368"/>
      <c r="I32" s="368"/>
      <c r="J32" s="368"/>
      <c r="K32" s="368"/>
      <c r="L32" s="369"/>
      <c r="M32" s="73">
        <f>IF(ISERROR(K28+J28+SUM(K13:K21)),SUM(K13:K21),(K28+J28+SUM(K13:K21)))</f>
        <v>0</v>
      </c>
      <c r="N32" s="404"/>
    </row>
    <row r="33" spans="1:14" customFormat="1" ht="15" customHeight="1" thickBot="1" x14ac:dyDescent="0.3">
      <c r="A33" s="80"/>
      <c r="B33" s="81"/>
      <c r="C33" s="81"/>
      <c r="D33" s="81"/>
      <c r="E33" s="81"/>
      <c r="F33" s="81"/>
      <c r="G33" s="81"/>
      <c r="H33" s="81"/>
      <c r="I33" s="81"/>
      <c r="J33" s="81"/>
      <c r="K33" s="81"/>
      <c r="L33" s="81"/>
      <c r="M33" s="79"/>
      <c r="N33" s="404"/>
    </row>
    <row r="34" spans="1:14" customFormat="1" ht="15" customHeight="1" x14ac:dyDescent="0.25">
      <c r="A34" s="395" t="s">
        <v>65</v>
      </c>
      <c r="B34" s="396"/>
      <c r="C34" s="396"/>
      <c r="D34" s="396"/>
      <c r="E34" s="396"/>
      <c r="F34" s="397"/>
      <c r="G34" s="78" t="s">
        <v>0</v>
      </c>
      <c r="H34" s="398" t="str">
        <f>IF(ISBLANK('CMU Bus Card Rec'!H1:J1), " ", ('CMU Bus Card Rec'!H1:J1))</f>
        <v xml:space="preserve"> </v>
      </c>
      <c r="I34" s="398"/>
      <c r="J34" s="399"/>
      <c r="K34" s="130"/>
      <c r="L34" s="388" t="str">
        <f>IF(ISBLANK('CMU Bus Card Rec'!L1:M1), " ", ('CMU Bus Card Rec'!L1:M1))</f>
        <v xml:space="preserve"> </v>
      </c>
      <c r="M34" s="389"/>
      <c r="N34" s="404"/>
    </row>
    <row r="35" spans="1:14" customFormat="1" ht="15" customHeight="1" thickBot="1" x14ac:dyDescent="0.3">
      <c r="A35" s="390" t="s">
        <v>138</v>
      </c>
      <c r="B35" s="221"/>
      <c r="C35" s="221"/>
      <c r="D35" s="221"/>
      <c r="E35" s="221"/>
      <c r="F35" s="222"/>
      <c r="G35" s="10" t="s">
        <v>141</v>
      </c>
      <c r="H35" s="391" t="str">
        <f>IF(ISBLANK('CMU Bus Card Rec'!H2:J2)," ",('CMU Bus Card Rec'!H2:J2))</f>
        <v xml:space="preserve"> </v>
      </c>
      <c r="I35" s="391"/>
      <c r="J35" s="392"/>
      <c r="K35" s="127" t="s">
        <v>144</v>
      </c>
      <c r="L35" s="393" t="str">
        <f>IF(ISBLANK('CMU Bus Card Rec'!L2:M2), " ", ('CMU Bus Card Rec'!L2:M2))</f>
        <v xml:space="preserve"> </v>
      </c>
      <c r="M35" s="394"/>
      <c r="N35" s="404"/>
    </row>
    <row r="36" spans="1:14" customFormat="1" ht="15" customHeight="1" x14ac:dyDescent="0.25">
      <c r="A36" s="48" t="s">
        <v>4</v>
      </c>
      <c r="B36" s="218" t="s">
        <v>20</v>
      </c>
      <c r="C36" s="219"/>
      <c r="D36" s="219"/>
      <c r="E36" s="219"/>
      <c r="F36" s="50"/>
      <c r="G36" s="11" t="s">
        <v>3</v>
      </c>
      <c r="H36" s="378" t="str">
        <f>IF(ISBLANK('CMU Bus Card Rec'!H3:J3), " ", ('CMU Bus Card Rec'!H3:J3))</f>
        <v xml:space="preserve"> </v>
      </c>
      <c r="I36" s="378"/>
      <c r="J36" s="379"/>
      <c r="K36" s="131" t="s">
        <v>2</v>
      </c>
      <c r="L36" s="380" t="str">
        <f>IF(ISBLANK('CMU Bus Card Rec'!L3:M3), " ", ('CMU Bus Card Rec'!L3:M3))</f>
        <v xml:space="preserve"> </v>
      </c>
      <c r="M36" s="381"/>
      <c r="N36" s="404"/>
    </row>
    <row r="37" spans="1:14" customFormat="1" ht="15" customHeight="1" thickBot="1" x14ac:dyDescent="0.3">
      <c r="A37" s="230" t="s">
        <v>24</v>
      </c>
      <c r="B37" s="300" t="s">
        <v>64</v>
      </c>
      <c r="C37" s="301"/>
      <c r="D37" s="301"/>
      <c r="E37" s="301"/>
      <c r="F37" s="301"/>
      <c r="G37" s="301"/>
      <c r="H37" s="301"/>
      <c r="I37" s="301"/>
      <c r="J37" s="301"/>
      <c r="K37" s="301"/>
      <c r="L37" s="301"/>
      <c r="M37" s="302"/>
      <c r="N37" s="404"/>
    </row>
    <row r="38" spans="1:14" customFormat="1" ht="15" customHeight="1" x14ac:dyDescent="0.25">
      <c r="A38" s="230"/>
      <c r="B38" s="382"/>
      <c r="C38" s="383"/>
      <c r="D38" s="383"/>
      <c r="E38" s="383"/>
      <c r="F38" s="383"/>
      <c r="G38" s="383"/>
      <c r="H38" s="383"/>
      <c r="I38" s="383"/>
      <c r="J38" s="383"/>
      <c r="K38" s="383"/>
      <c r="L38" s="383"/>
      <c r="M38" s="384"/>
      <c r="N38" s="404"/>
    </row>
    <row r="39" spans="1:14" customFormat="1" ht="15" customHeight="1" thickBot="1" x14ac:dyDescent="0.3">
      <c r="A39" s="231"/>
      <c r="B39" s="385"/>
      <c r="C39" s="386"/>
      <c r="D39" s="386"/>
      <c r="E39" s="386"/>
      <c r="F39" s="386"/>
      <c r="G39" s="386"/>
      <c r="H39" s="386"/>
      <c r="I39" s="386"/>
      <c r="J39" s="386"/>
      <c r="K39" s="386"/>
      <c r="L39" s="386"/>
      <c r="M39" s="387"/>
      <c r="N39" s="404"/>
    </row>
    <row r="40" spans="1:14" customFormat="1" ht="15" customHeight="1" thickBot="1" x14ac:dyDescent="0.3">
      <c r="A40" s="34" t="s">
        <v>9</v>
      </c>
      <c r="B40" s="12" t="s">
        <v>84</v>
      </c>
      <c r="C40" s="13"/>
      <c r="D40" s="13"/>
      <c r="E40" s="14"/>
      <c r="F40" s="53"/>
      <c r="G40" s="53"/>
      <c r="H40" s="53"/>
      <c r="I40" s="53"/>
      <c r="J40" s="54"/>
      <c r="K40" s="320" t="s">
        <v>62</v>
      </c>
      <c r="L40" s="320" t="s">
        <v>170</v>
      </c>
      <c r="M40" s="318" t="s">
        <v>7</v>
      </c>
      <c r="N40" s="404"/>
    </row>
    <row r="41" spans="1:14" customFormat="1" ht="8.25" customHeight="1" x14ac:dyDescent="0.25">
      <c r="A41" s="223"/>
      <c r="B41" s="226" t="s">
        <v>6</v>
      </c>
      <c r="C41" s="227"/>
      <c r="D41" s="227"/>
      <c r="E41" s="227"/>
      <c r="F41" s="224" t="s">
        <v>83</v>
      </c>
      <c r="G41" s="224" t="s">
        <v>83</v>
      </c>
      <c r="H41" s="224" t="s">
        <v>83</v>
      </c>
      <c r="I41" s="224" t="s">
        <v>83</v>
      </c>
      <c r="J41" s="332" t="s">
        <v>83</v>
      </c>
      <c r="K41" s="320"/>
      <c r="L41" s="320"/>
      <c r="M41" s="318"/>
      <c r="N41" s="404"/>
    </row>
    <row r="42" spans="1:14" customFormat="1" ht="9" customHeight="1" thickBot="1" x14ac:dyDescent="0.3">
      <c r="A42" s="223"/>
      <c r="B42" s="228"/>
      <c r="C42" s="229"/>
      <c r="D42" s="229"/>
      <c r="E42" s="229"/>
      <c r="F42" s="225"/>
      <c r="G42" s="225"/>
      <c r="H42" s="225"/>
      <c r="I42" s="225"/>
      <c r="J42" s="333"/>
      <c r="K42" s="320"/>
      <c r="L42" s="320"/>
      <c r="M42" s="318"/>
      <c r="N42" s="404"/>
    </row>
    <row r="43" spans="1:14" customFormat="1" ht="6.75" customHeight="1" x14ac:dyDescent="0.25">
      <c r="A43" s="353" t="s">
        <v>17</v>
      </c>
      <c r="B43" s="226" t="s">
        <v>8</v>
      </c>
      <c r="C43" s="227"/>
      <c r="D43" s="227"/>
      <c r="E43" s="227"/>
      <c r="F43" s="224" t="s">
        <v>83</v>
      </c>
      <c r="G43" s="224" t="s">
        <v>83</v>
      </c>
      <c r="H43" s="224" t="s">
        <v>83</v>
      </c>
      <c r="I43" s="224" t="s">
        <v>83</v>
      </c>
      <c r="J43" s="332" t="s">
        <v>83</v>
      </c>
      <c r="K43" s="320"/>
      <c r="L43" s="320"/>
      <c r="M43" s="318"/>
      <c r="N43" s="404"/>
    </row>
    <row r="44" spans="1:14" customFormat="1" ht="9.75" customHeight="1" thickBot="1" x14ac:dyDescent="0.3">
      <c r="A44" s="353"/>
      <c r="B44" s="228"/>
      <c r="C44" s="229"/>
      <c r="D44" s="229"/>
      <c r="E44" s="229"/>
      <c r="F44" s="225"/>
      <c r="G44" s="225"/>
      <c r="H44" s="225"/>
      <c r="I44" s="225"/>
      <c r="J44" s="333"/>
      <c r="K44" s="321"/>
      <c r="L44" s="321"/>
      <c r="M44" s="319"/>
      <c r="N44" s="404"/>
    </row>
    <row r="45" spans="1:14" customFormat="1" ht="40.5" customHeight="1" thickBot="1" x14ac:dyDescent="0.3">
      <c r="A45" s="353"/>
      <c r="B45" s="350" t="s">
        <v>98</v>
      </c>
      <c r="C45" s="351"/>
      <c r="D45" s="351"/>
      <c r="E45" s="352"/>
      <c r="F45" s="3" t="s">
        <v>34</v>
      </c>
      <c r="G45" s="3" t="s">
        <v>34</v>
      </c>
      <c r="H45" s="3" t="s">
        <v>34</v>
      </c>
      <c r="I45" s="3" t="s">
        <v>34</v>
      </c>
      <c r="J45" s="3" t="s">
        <v>34</v>
      </c>
      <c r="K45" s="334"/>
      <c r="L45" s="335"/>
      <c r="M45" s="336"/>
      <c r="N45" s="404"/>
    </row>
    <row r="46" spans="1:14" customFormat="1" ht="15" customHeight="1" x14ac:dyDescent="0.25">
      <c r="A46" s="353"/>
      <c r="B46" s="15">
        <v>2</v>
      </c>
      <c r="C46" s="190" t="s">
        <v>73</v>
      </c>
      <c r="D46" s="191"/>
      <c r="E46" s="192"/>
      <c r="F46" s="19" t="str">
        <f>IF('-'!C137=0, " ", ('-'!C137))</f>
        <v xml:space="preserve"> </v>
      </c>
      <c r="G46" s="19" t="str">
        <f>IF('-'!G137=0, " ", ('-'!G137))</f>
        <v xml:space="preserve"> </v>
      </c>
      <c r="H46" s="19" t="str">
        <f>IF('-'!K137=0, " ", ('-'!K137))</f>
        <v xml:space="preserve"> </v>
      </c>
      <c r="I46" s="19" t="str">
        <f>IF('-'!O137=0, " ", ('-'!O137))</f>
        <v xml:space="preserve"> </v>
      </c>
      <c r="J46" s="19" t="str">
        <f>IF('-'!S137=0, " ", ('-'!S137))</f>
        <v xml:space="preserve"> </v>
      </c>
      <c r="K46" s="20" t="str">
        <f t="shared" ref="K46:K54" si="2">IF(SUM(F46:J46)=0," ",(SUM(F46:J46)))</f>
        <v xml:space="preserve"> </v>
      </c>
      <c r="L46" s="4"/>
      <c r="M46" s="20" t="str">
        <f>IF(SUM(F46:J46)+L46=0," ",IF(SUM(F46:J46)=0,L46,K46-L46))</f>
        <v xml:space="preserve"> </v>
      </c>
      <c r="N46" s="404"/>
    </row>
    <row r="47" spans="1:14" customFormat="1" ht="15" customHeight="1" x14ac:dyDescent="0.25">
      <c r="A47" s="353"/>
      <c r="B47" s="15">
        <v>2</v>
      </c>
      <c r="C47" s="190" t="s">
        <v>66</v>
      </c>
      <c r="D47" s="191"/>
      <c r="E47" s="192"/>
      <c r="F47" s="4"/>
      <c r="G47" s="4"/>
      <c r="H47" s="4"/>
      <c r="I47" s="4"/>
      <c r="J47" s="4"/>
      <c r="K47" s="20" t="str">
        <f t="shared" si="2"/>
        <v xml:space="preserve"> </v>
      </c>
      <c r="L47" s="4"/>
      <c r="M47" s="20" t="str">
        <f t="shared" ref="M47:M54" si="3">IF(SUM(F47:J47)=0," ",(K47-L47))</f>
        <v xml:space="preserve"> </v>
      </c>
      <c r="N47" s="404"/>
    </row>
    <row r="48" spans="1:14" customFormat="1" ht="15" customHeight="1" x14ac:dyDescent="0.25">
      <c r="A48" s="353"/>
      <c r="B48" s="15">
        <v>3</v>
      </c>
      <c r="C48" s="190" t="s">
        <v>67</v>
      </c>
      <c r="D48" s="191"/>
      <c r="E48" s="192"/>
      <c r="F48" s="4"/>
      <c r="G48" s="4"/>
      <c r="H48" s="4"/>
      <c r="I48" s="4"/>
      <c r="J48" s="4"/>
      <c r="K48" s="20" t="str">
        <f t="shared" si="2"/>
        <v xml:space="preserve"> </v>
      </c>
      <c r="L48" s="4"/>
      <c r="M48" s="20" t="str">
        <f t="shared" si="3"/>
        <v xml:space="preserve"> </v>
      </c>
      <c r="N48" s="404"/>
    </row>
    <row r="49" spans="1:14" customFormat="1" ht="15" customHeight="1" x14ac:dyDescent="0.25">
      <c r="A49" s="353"/>
      <c r="B49" s="15">
        <v>4</v>
      </c>
      <c r="C49" s="190" t="s">
        <v>68</v>
      </c>
      <c r="D49" s="191"/>
      <c r="E49" s="192"/>
      <c r="F49" s="4"/>
      <c r="G49" s="4"/>
      <c r="H49" s="4"/>
      <c r="I49" s="4"/>
      <c r="J49" s="4"/>
      <c r="K49" s="20" t="str">
        <f t="shared" si="2"/>
        <v xml:space="preserve"> </v>
      </c>
      <c r="L49" s="4"/>
      <c r="M49" s="20" t="str">
        <f t="shared" si="3"/>
        <v xml:space="preserve"> </v>
      </c>
      <c r="N49" s="404"/>
    </row>
    <row r="50" spans="1:14" customFormat="1" ht="15" customHeight="1" x14ac:dyDescent="0.25">
      <c r="A50" s="353"/>
      <c r="B50" s="15">
        <v>5</v>
      </c>
      <c r="C50" s="190" t="s">
        <v>69</v>
      </c>
      <c r="D50" s="191"/>
      <c r="E50" s="192"/>
      <c r="F50" s="4"/>
      <c r="G50" s="4"/>
      <c r="H50" s="4"/>
      <c r="I50" s="4"/>
      <c r="J50" s="4"/>
      <c r="K50" s="20" t="str">
        <f t="shared" si="2"/>
        <v xml:space="preserve"> </v>
      </c>
      <c r="L50" s="4"/>
      <c r="M50" s="20" t="str">
        <f t="shared" si="3"/>
        <v xml:space="preserve"> </v>
      </c>
      <c r="N50" s="404"/>
    </row>
    <row r="51" spans="1:14" customFormat="1" ht="15" customHeight="1" x14ac:dyDescent="0.25">
      <c r="A51" s="353"/>
      <c r="B51" s="16">
        <v>6</v>
      </c>
      <c r="C51" s="212" t="s">
        <v>70</v>
      </c>
      <c r="D51" s="213"/>
      <c r="E51" s="214"/>
      <c r="F51" s="4"/>
      <c r="G51" s="4"/>
      <c r="H51" s="4"/>
      <c r="I51" s="4"/>
      <c r="J51" s="4"/>
      <c r="K51" s="20" t="str">
        <f t="shared" si="2"/>
        <v xml:space="preserve"> </v>
      </c>
      <c r="L51" s="4"/>
      <c r="M51" s="20" t="str">
        <f t="shared" si="3"/>
        <v xml:space="preserve"> </v>
      </c>
      <c r="N51" s="404"/>
    </row>
    <row r="52" spans="1:14" customFormat="1" ht="15" customHeight="1" x14ac:dyDescent="0.25">
      <c r="A52" s="353"/>
      <c r="B52" s="17">
        <v>7</v>
      </c>
      <c r="C52" s="163" t="s">
        <v>71</v>
      </c>
      <c r="D52" s="164"/>
      <c r="E52" s="165"/>
      <c r="F52" s="4"/>
      <c r="G52" s="4"/>
      <c r="H52" s="4"/>
      <c r="I52" s="4"/>
      <c r="J52" s="4"/>
      <c r="K52" s="20" t="str">
        <f t="shared" si="2"/>
        <v xml:space="preserve"> </v>
      </c>
      <c r="L52" s="4"/>
      <c r="M52" s="20" t="str">
        <f t="shared" si="3"/>
        <v xml:space="preserve"> </v>
      </c>
      <c r="N52" s="404"/>
    </row>
    <row r="53" spans="1:14" customFormat="1" ht="15" customHeight="1" x14ac:dyDescent="0.25">
      <c r="A53" s="353"/>
      <c r="B53" s="17">
        <v>8</v>
      </c>
      <c r="C53" s="163" t="s">
        <v>72</v>
      </c>
      <c r="D53" s="164"/>
      <c r="E53" s="165"/>
      <c r="F53" s="4"/>
      <c r="G53" s="4"/>
      <c r="H53" s="4"/>
      <c r="I53" s="4"/>
      <c r="J53" s="4"/>
      <c r="K53" s="20" t="str">
        <f t="shared" si="2"/>
        <v xml:space="preserve"> </v>
      </c>
      <c r="L53" s="4"/>
      <c r="M53" s="20" t="str">
        <f t="shared" si="3"/>
        <v xml:space="preserve"> </v>
      </c>
      <c r="N53" s="404"/>
    </row>
    <row r="54" spans="1:14" customFormat="1" ht="15" customHeight="1" thickBot="1" x14ac:dyDescent="0.3">
      <c r="A54" s="354"/>
      <c r="B54" s="18">
        <v>9</v>
      </c>
      <c r="C54" s="343"/>
      <c r="D54" s="344"/>
      <c r="E54" s="345"/>
      <c r="F54" s="4"/>
      <c r="G54" s="4"/>
      <c r="H54" s="4"/>
      <c r="I54" s="4"/>
      <c r="J54" s="4"/>
      <c r="K54" s="21" t="str">
        <f t="shared" si="2"/>
        <v xml:space="preserve"> </v>
      </c>
      <c r="L54" s="5"/>
      <c r="M54" s="20" t="str">
        <f t="shared" si="3"/>
        <v xml:space="preserve"> </v>
      </c>
      <c r="N54" s="404"/>
    </row>
    <row r="55" spans="1:14" customFormat="1" ht="15" customHeight="1" thickTop="1" x14ac:dyDescent="0.25">
      <c r="A55" s="33" t="s">
        <v>10</v>
      </c>
      <c r="B55" s="339" t="s">
        <v>93</v>
      </c>
      <c r="C55" s="340"/>
      <c r="D55" s="234" t="s">
        <v>5</v>
      </c>
      <c r="E55" s="241" t="s">
        <v>96</v>
      </c>
      <c r="F55" s="242"/>
      <c r="G55" s="241" t="s">
        <v>97</v>
      </c>
      <c r="H55" s="242"/>
      <c r="I55" s="232" t="s">
        <v>94</v>
      </c>
      <c r="J55" s="232" t="s">
        <v>95</v>
      </c>
      <c r="K55" s="232" t="s">
        <v>92</v>
      </c>
      <c r="L55" s="337" t="s">
        <v>89</v>
      </c>
      <c r="M55" s="246" t="s">
        <v>7</v>
      </c>
      <c r="N55" s="404"/>
    </row>
    <row r="56" spans="1:14" customFormat="1" ht="22.5" customHeight="1" thickBot="1" x14ac:dyDescent="0.3">
      <c r="A56" s="250" t="s">
        <v>63</v>
      </c>
      <c r="B56" s="341"/>
      <c r="C56" s="342"/>
      <c r="D56" s="235"/>
      <c r="E56" s="243"/>
      <c r="F56" s="244"/>
      <c r="G56" s="243"/>
      <c r="H56" s="244"/>
      <c r="I56" s="233"/>
      <c r="J56" s="233"/>
      <c r="K56" s="233"/>
      <c r="L56" s="338"/>
      <c r="M56" s="247"/>
      <c r="N56" s="404"/>
    </row>
    <row r="57" spans="1:14" customFormat="1" ht="15" customHeight="1" x14ac:dyDescent="0.25">
      <c r="A57" s="250"/>
      <c r="B57" s="26">
        <v>1</v>
      </c>
      <c r="C57" s="74" t="s">
        <v>83</v>
      </c>
      <c r="D57" s="51"/>
      <c r="E57" s="188"/>
      <c r="F57" s="310"/>
      <c r="G57" s="188"/>
      <c r="H57" s="189"/>
      <c r="I57" s="7"/>
      <c r="J57" s="22" t="str">
        <f>IF(I57*0.625=0," ",(I57*0.625))</f>
        <v xml:space="preserve"> </v>
      </c>
      <c r="K57" s="6"/>
      <c r="L57" s="6"/>
      <c r="M57" s="22" t="str">
        <f>IF(I57*0.625+K57-L57=0, " ", I57*0.625+K57-L57)</f>
        <v xml:space="preserve"> </v>
      </c>
      <c r="N57" s="404"/>
    </row>
    <row r="58" spans="1:14" customFormat="1" ht="15" customHeight="1" x14ac:dyDescent="0.25">
      <c r="A58" s="250"/>
      <c r="B58" s="26">
        <v>2</v>
      </c>
      <c r="C58" s="74" t="s">
        <v>83</v>
      </c>
      <c r="D58" s="51"/>
      <c r="E58" s="175"/>
      <c r="F58" s="176"/>
      <c r="G58" s="175"/>
      <c r="H58" s="245"/>
      <c r="I58" s="7"/>
      <c r="J58" s="22" t="str">
        <f>IF(I58*0.625=0," ",(I58*0.625))</f>
        <v xml:space="preserve"> </v>
      </c>
      <c r="K58" s="6"/>
      <c r="L58" s="6"/>
      <c r="M58" s="22" t="str">
        <f>IF(I58*0.625+K58-L58=0, " ", I58*0.625+K58-L58)</f>
        <v xml:space="preserve"> </v>
      </c>
      <c r="N58" s="404"/>
    </row>
    <row r="59" spans="1:14" customFormat="1" ht="15" customHeight="1" x14ac:dyDescent="0.25">
      <c r="A59" s="250"/>
      <c r="B59" s="26">
        <v>3</v>
      </c>
      <c r="C59" s="74" t="s">
        <v>83</v>
      </c>
      <c r="D59" s="51"/>
      <c r="E59" s="175"/>
      <c r="F59" s="176"/>
      <c r="G59" s="175"/>
      <c r="H59" s="245"/>
      <c r="I59" s="7"/>
      <c r="J59" s="22" t="str">
        <f>IF(I59*0.625=0," ",(I59*0.625))</f>
        <v xml:space="preserve"> </v>
      </c>
      <c r="K59" s="6"/>
      <c r="L59" s="6"/>
      <c r="M59" s="22" t="str">
        <f>IF(I59*0.625+K59-L59=0, " ", I59*0.625+K59-L59)</f>
        <v xml:space="preserve"> </v>
      </c>
      <c r="N59" s="404"/>
    </row>
    <row r="60" spans="1:14" customFormat="1" ht="15" customHeight="1" thickBot="1" x14ac:dyDescent="0.3">
      <c r="A60" s="251"/>
      <c r="B60" s="17">
        <v>4</v>
      </c>
      <c r="C60" s="74" t="s">
        <v>83</v>
      </c>
      <c r="D60" s="52"/>
      <c r="E60" s="248"/>
      <c r="F60" s="311"/>
      <c r="G60" s="248"/>
      <c r="H60" s="249"/>
      <c r="I60" s="7"/>
      <c r="J60" s="22" t="str">
        <f>IF(I60*0.625=0," ",(I60*0.625))</f>
        <v xml:space="preserve"> </v>
      </c>
      <c r="K60" s="6"/>
      <c r="L60" s="6"/>
      <c r="M60" s="22" t="str">
        <f>IF(I60*0.625+K60-L60=0, " ", I60*0.625+K60-L60)</f>
        <v xml:space="preserve"> </v>
      </c>
      <c r="N60" s="404"/>
    </row>
    <row r="61" spans="1:14" customFormat="1" ht="15" customHeight="1" thickTop="1" thickBot="1" x14ac:dyDescent="0.3">
      <c r="A61" s="402" t="s">
        <v>136</v>
      </c>
      <c r="B61" s="403"/>
      <c r="C61" s="403"/>
      <c r="D61" s="403"/>
      <c r="E61" s="403"/>
      <c r="F61" s="403"/>
      <c r="G61" s="403"/>
      <c r="H61" s="403"/>
      <c r="I61" s="88" t="str">
        <f>IF(SUM(I57:I60)=0," ",(SUM(I57:I60)))</f>
        <v xml:space="preserve"> </v>
      </c>
      <c r="J61" s="88">
        <f>(SUM(J57:J60))</f>
        <v>0</v>
      </c>
      <c r="K61" s="88">
        <f>(SUM(K57:K60))</f>
        <v>0</v>
      </c>
      <c r="L61" s="88">
        <f>(SUM(L57:L60))</f>
        <v>0</v>
      </c>
      <c r="M61" s="89" t="str">
        <f>IF(SUM(M57:M60)=0, " ", (SUM(M57:M60)))</f>
        <v xml:space="preserve"> </v>
      </c>
      <c r="N61" s="404"/>
    </row>
    <row r="62" spans="1:14" customFormat="1" ht="15" customHeight="1" thickTop="1" x14ac:dyDescent="0.25">
      <c r="A62" s="331" t="s">
        <v>80</v>
      </c>
      <c r="B62" s="373" t="s">
        <v>88</v>
      </c>
      <c r="C62" s="374"/>
      <c r="D62" s="374"/>
      <c r="E62" s="375"/>
      <c r="F62" s="376" t="s">
        <v>74</v>
      </c>
      <c r="G62" s="279"/>
      <c r="H62" s="377"/>
      <c r="I62" s="376" t="s">
        <v>75</v>
      </c>
      <c r="J62" s="279"/>
      <c r="K62" s="237"/>
      <c r="L62" s="180"/>
      <c r="M62" s="370"/>
      <c r="N62" s="404"/>
    </row>
    <row r="63" spans="1:14" customFormat="1" ht="15" customHeight="1" x14ac:dyDescent="0.25">
      <c r="A63" s="250"/>
      <c r="B63" s="307"/>
      <c r="C63" s="308"/>
      <c r="D63" s="308"/>
      <c r="E63" s="309"/>
      <c r="F63" s="303"/>
      <c r="G63" s="238"/>
      <c r="H63" s="239"/>
      <c r="I63" s="187"/>
      <c r="J63" s="238"/>
      <c r="K63" s="239"/>
      <c r="L63" s="182"/>
      <c r="M63" s="371"/>
      <c r="N63" s="404"/>
    </row>
    <row r="64" spans="1:14" customFormat="1" ht="15" customHeight="1" thickBot="1" x14ac:dyDescent="0.3">
      <c r="A64" s="251"/>
      <c r="B64" s="24" t="s">
        <v>87</v>
      </c>
      <c r="C64" s="25"/>
      <c r="D64" s="25"/>
      <c r="E64" s="25"/>
      <c r="F64" s="23" t="s">
        <v>5</v>
      </c>
      <c r="G64" s="193" t="s">
        <v>83</v>
      </c>
      <c r="H64" s="194"/>
      <c r="I64" s="23" t="s">
        <v>5</v>
      </c>
      <c r="J64" s="193" t="s">
        <v>83</v>
      </c>
      <c r="K64" s="194"/>
      <c r="L64" s="184"/>
      <c r="M64" s="372"/>
      <c r="N64" s="404"/>
    </row>
    <row r="65" spans="1:14" customFormat="1" ht="15" customHeight="1" thickBot="1" x14ac:dyDescent="0.3">
      <c r="A65" s="367" t="s">
        <v>99</v>
      </c>
      <c r="B65" s="368"/>
      <c r="C65" s="368"/>
      <c r="D65" s="368"/>
      <c r="E65" s="368"/>
      <c r="F65" s="368"/>
      <c r="G65" s="368"/>
      <c r="H65" s="368"/>
      <c r="I65" s="368"/>
      <c r="J65" s="368"/>
      <c r="K65" s="368"/>
      <c r="L65" s="369"/>
      <c r="M65" s="73">
        <f>IF(ISERROR(K61+J61+SUM(K46:K54)),SUM(K46:K54),K61+J61+SUM(K46:K54))</f>
        <v>0</v>
      </c>
      <c r="N65" s="404"/>
    </row>
    <row r="66" spans="1:14" customFormat="1" ht="15" customHeight="1" x14ac:dyDescent="0.25"/>
    <row r="67" spans="1:14" customFormat="1" ht="15" customHeight="1" x14ac:dyDescent="0.25"/>
    <row r="68" spans="1:14" customFormat="1" ht="15" customHeight="1" x14ac:dyDescent="0.25"/>
    <row r="69" spans="1:14" customFormat="1" ht="15" customHeight="1" x14ac:dyDescent="0.25"/>
    <row r="70" spans="1:14" customFormat="1" ht="15" customHeight="1" x14ac:dyDescent="0.25"/>
    <row r="71" spans="1:14" customFormat="1" ht="15" customHeight="1" x14ac:dyDescent="0.25"/>
    <row r="72" spans="1:14" customFormat="1" ht="15" customHeight="1" x14ac:dyDescent="0.25"/>
    <row r="73" spans="1:14" customFormat="1" ht="15" customHeight="1" x14ac:dyDescent="0.25"/>
    <row r="74" spans="1:14" customFormat="1" ht="15" customHeight="1" x14ac:dyDescent="0.25"/>
    <row r="75" spans="1:14" customFormat="1" ht="15" customHeight="1" x14ac:dyDescent="0.25"/>
    <row r="76" spans="1:14" customFormat="1" ht="15" customHeight="1" x14ac:dyDescent="0.25"/>
    <row r="77" spans="1:14" customFormat="1" ht="15" customHeight="1" x14ac:dyDescent="0.25"/>
    <row r="78" spans="1:14" customFormat="1" ht="15" customHeight="1" x14ac:dyDescent="0.25"/>
    <row r="79" spans="1:14" customFormat="1" ht="15" customHeight="1" x14ac:dyDescent="0.25"/>
    <row r="80" spans="1:14" customFormat="1" ht="15" customHeight="1" x14ac:dyDescent="0.25"/>
    <row r="81" customFormat="1" ht="15" customHeight="1" x14ac:dyDescent="0.25"/>
    <row r="82" customFormat="1" ht="15" customHeight="1" x14ac:dyDescent="0.25"/>
    <row r="83" customFormat="1" ht="15" customHeight="1" x14ac:dyDescent="0.25"/>
    <row r="84" customFormat="1" ht="15" customHeight="1" x14ac:dyDescent="0.25"/>
    <row r="85" customFormat="1" ht="15" customHeight="1" x14ac:dyDescent="0.25"/>
    <row r="86" customFormat="1" ht="15" customHeight="1" x14ac:dyDescent="0.25"/>
    <row r="87" customFormat="1" ht="15" customHeight="1" x14ac:dyDescent="0.25"/>
    <row r="88" customFormat="1" ht="15" customHeight="1" x14ac:dyDescent="0.25"/>
    <row r="89" customFormat="1" ht="15" customHeight="1" x14ac:dyDescent="0.25"/>
    <row r="90" customFormat="1" ht="15" customHeight="1" x14ac:dyDescent="0.25"/>
    <row r="91" customFormat="1" ht="15" customHeight="1" x14ac:dyDescent="0.25"/>
    <row r="92" customFormat="1" ht="15" customHeight="1" x14ac:dyDescent="0.25"/>
    <row r="93" customFormat="1" ht="15" customHeight="1" x14ac:dyDescent="0.25"/>
    <row r="94" customFormat="1" ht="15" customHeight="1" x14ac:dyDescent="0.25"/>
    <row r="95" customFormat="1" ht="15" customHeight="1" x14ac:dyDescent="0.25"/>
    <row r="96" customFormat="1" ht="15" customHeight="1" x14ac:dyDescent="0.25"/>
    <row r="97" customFormat="1" ht="15" customHeight="1" x14ac:dyDescent="0.25"/>
    <row r="98" customFormat="1" ht="15" customHeight="1" x14ac:dyDescent="0.25"/>
    <row r="99" customFormat="1" ht="15" customHeight="1" x14ac:dyDescent="0.25"/>
    <row r="100" customFormat="1" ht="15" customHeight="1" x14ac:dyDescent="0.25"/>
    <row r="101" customFormat="1" ht="15" customHeight="1" x14ac:dyDescent="0.25"/>
    <row r="102" customFormat="1" ht="15" customHeight="1" x14ac:dyDescent="0.25"/>
    <row r="103" customFormat="1" ht="15" customHeight="1" x14ac:dyDescent="0.25"/>
    <row r="104" customFormat="1" ht="15" customHeight="1" x14ac:dyDescent="0.25"/>
    <row r="105" customFormat="1" ht="15" customHeight="1" x14ac:dyDescent="0.25"/>
    <row r="106" customFormat="1" ht="15" customHeight="1" x14ac:dyDescent="0.25"/>
    <row r="107" customFormat="1" ht="15" customHeight="1" x14ac:dyDescent="0.25"/>
    <row r="108" customFormat="1" ht="15" customHeight="1" x14ac:dyDescent="0.25"/>
    <row r="109" customFormat="1" ht="15" customHeight="1" x14ac:dyDescent="0.25"/>
    <row r="110" customFormat="1" ht="15" customHeight="1" x14ac:dyDescent="0.25"/>
    <row r="111" customFormat="1" ht="15" customHeight="1" x14ac:dyDescent="0.25"/>
    <row r="112" customFormat="1" ht="15" customHeight="1" x14ac:dyDescent="0.25"/>
    <row r="113" customFormat="1" ht="15" customHeight="1" x14ac:dyDescent="0.25"/>
    <row r="114" customFormat="1" ht="15" customHeight="1" x14ac:dyDescent="0.25"/>
    <row r="115" customFormat="1" ht="15" customHeight="1" x14ac:dyDescent="0.25"/>
    <row r="116" customFormat="1" ht="15" customHeight="1" x14ac:dyDescent="0.25"/>
    <row r="117" customFormat="1" ht="15" customHeight="1" x14ac:dyDescent="0.25"/>
    <row r="118" customFormat="1" ht="15" customHeight="1" x14ac:dyDescent="0.25"/>
    <row r="119" customFormat="1" ht="15" customHeight="1" x14ac:dyDescent="0.25"/>
    <row r="120" customFormat="1" ht="15" customHeight="1" x14ac:dyDescent="0.25"/>
    <row r="121" customFormat="1" ht="15" customHeight="1" x14ac:dyDescent="0.25"/>
    <row r="122" customFormat="1" ht="15" customHeight="1" x14ac:dyDescent="0.25"/>
    <row r="123" customFormat="1" ht="15" customHeight="1" x14ac:dyDescent="0.25"/>
    <row r="124" customFormat="1" ht="15" customHeight="1" x14ac:dyDescent="0.25"/>
    <row r="125" customFormat="1" ht="15" customHeight="1" x14ac:dyDescent="0.25"/>
    <row r="126" customFormat="1" ht="15" customHeight="1" x14ac:dyDescent="0.25"/>
    <row r="127" customFormat="1" ht="15" customHeight="1" x14ac:dyDescent="0.25"/>
    <row r="128" customFormat="1" ht="15" customHeight="1" x14ac:dyDescent="0.25"/>
    <row r="129" customFormat="1" ht="15" customHeight="1" x14ac:dyDescent="0.25"/>
    <row r="130" customFormat="1" ht="15" customHeight="1" x14ac:dyDescent="0.25"/>
    <row r="131" customFormat="1" ht="15" customHeight="1" x14ac:dyDescent="0.25"/>
    <row r="132" customFormat="1" ht="15" customHeight="1" x14ac:dyDescent="0.25"/>
    <row r="133" customFormat="1" ht="15" customHeight="1" x14ac:dyDescent="0.25"/>
    <row r="134" customFormat="1" ht="15" customHeight="1" x14ac:dyDescent="0.25"/>
    <row r="135" customFormat="1" ht="15" customHeight="1" x14ac:dyDescent="0.25"/>
    <row r="136" customFormat="1" ht="15" customHeight="1" x14ac:dyDescent="0.25"/>
    <row r="137" customFormat="1" ht="15" customHeight="1" x14ac:dyDescent="0.25"/>
    <row r="138" customFormat="1" ht="15" customHeight="1" x14ac:dyDescent="0.25"/>
    <row r="139" customFormat="1" ht="15" customHeight="1" x14ac:dyDescent="0.25"/>
    <row r="140" customFormat="1" ht="15" customHeight="1" x14ac:dyDescent="0.25"/>
    <row r="141" customFormat="1" ht="15" customHeight="1" x14ac:dyDescent="0.25"/>
    <row r="142" customFormat="1" ht="15" customHeight="1" x14ac:dyDescent="0.25"/>
    <row r="143" customFormat="1" ht="15" customHeight="1" x14ac:dyDescent="0.25"/>
    <row r="144" customFormat="1" ht="15" customHeight="1" x14ac:dyDescent="0.25"/>
    <row r="145" customFormat="1" ht="15" customHeight="1" x14ac:dyDescent="0.25"/>
    <row r="146" customFormat="1" ht="15" customHeight="1" x14ac:dyDescent="0.25"/>
    <row r="147" customFormat="1" ht="15" customHeight="1" x14ac:dyDescent="0.25"/>
    <row r="148" customFormat="1" ht="15" customHeight="1" x14ac:dyDescent="0.25"/>
    <row r="149" customFormat="1" ht="15" customHeight="1" x14ac:dyDescent="0.25"/>
    <row r="150" customFormat="1" ht="15" customHeight="1" x14ac:dyDescent="0.25"/>
    <row r="151" customFormat="1" ht="15" customHeight="1" x14ac:dyDescent="0.25"/>
    <row r="152" customFormat="1" ht="15" customHeight="1" x14ac:dyDescent="0.25"/>
    <row r="153" customFormat="1" ht="15" customHeight="1" x14ac:dyDescent="0.25"/>
    <row r="154" customFormat="1" ht="15" customHeight="1" x14ac:dyDescent="0.25"/>
    <row r="155" customFormat="1" ht="15" customHeight="1" x14ac:dyDescent="0.25"/>
    <row r="156" customFormat="1" ht="15" customHeight="1" x14ac:dyDescent="0.25"/>
    <row r="157" customFormat="1" ht="15" customHeight="1" x14ac:dyDescent="0.25"/>
    <row r="158" customFormat="1" ht="15" customHeight="1" x14ac:dyDescent="0.25"/>
    <row r="159" customFormat="1" ht="15" customHeight="1" x14ac:dyDescent="0.25"/>
    <row r="160" customFormat="1" ht="15" customHeight="1" x14ac:dyDescent="0.25"/>
    <row r="161" customFormat="1" ht="15" customHeight="1" x14ac:dyDescent="0.25"/>
    <row r="162" customFormat="1" ht="15" customHeight="1" x14ac:dyDescent="0.25"/>
    <row r="163" customFormat="1" ht="15" customHeight="1" x14ac:dyDescent="0.25"/>
    <row r="164" customFormat="1" ht="15" customHeight="1" x14ac:dyDescent="0.25"/>
    <row r="165" customFormat="1" ht="15" customHeight="1" x14ac:dyDescent="0.25"/>
    <row r="166" customFormat="1" ht="15" customHeight="1" x14ac:dyDescent="0.25"/>
    <row r="167" customFormat="1" ht="15" customHeight="1" x14ac:dyDescent="0.25"/>
    <row r="168" customFormat="1" ht="15" customHeight="1" x14ac:dyDescent="0.25"/>
    <row r="169" customFormat="1" ht="15" customHeight="1" x14ac:dyDescent="0.25"/>
    <row r="170" customFormat="1" ht="15" customHeight="1" x14ac:dyDescent="0.25"/>
    <row r="171" customFormat="1" ht="15" customHeight="1" x14ac:dyDescent="0.25"/>
    <row r="172" customFormat="1" ht="15" customHeight="1" x14ac:dyDescent="0.25"/>
    <row r="173" customFormat="1" ht="15" customHeight="1" x14ac:dyDescent="0.25"/>
    <row r="174" customFormat="1" ht="15" customHeight="1" x14ac:dyDescent="0.25"/>
    <row r="175" customFormat="1" ht="15" customHeight="1" x14ac:dyDescent="0.25"/>
    <row r="176" customFormat="1" ht="15" customHeight="1" x14ac:dyDescent="0.25"/>
    <row r="177" customFormat="1" ht="15" customHeight="1" x14ac:dyDescent="0.25"/>
    <row r="178" customFormat="1" ht="15" customHeight="1" x14ac:dyDescent="0.25"/>
    <row r="179" customFormat="1" ht="15" customHeight="1" x14ac:dyDescent="0.25"/>
    <row r="180" customFormat="1" ht="15" customHeight="1" x14ac:dyDescent="0.25"/>
    <row r="181" customFormat="1" ht="15" customHeight="1" x14ac:dyDescent="0.25"/>
    <row r="182" customFormat="1" ht="15" customHeight="1" x14ac:dyDescent="0.25"/>
    <row r="183" customFormat="1" ht="15" customHeight="1" x14ac:dyDescent="0.25"/>
    <row r="184" customFormat="1" ht="15" customHeight="1" x14ac:dyDescent="0.25"/>
    <row r="185" customFormat="1" ht="15" customHeight="1" x14ac:dyDescent="0.25"/>
    <row r="186" customFormat="1" ht="15" customHeight="1" x14ac:dyDescent="0.25"/>
    <row r="187" customFormat="1" ht="15" customHeight="1" x14ac:dyDescent="0.25"/>
    <row r="188" customFormat="1" ht="15" customHeight="1" x14ac:dyDescent="0.25"/>
    <row r="189" customFormat="1" ht="15" customHeight="1" x14ac:dyDescent="0.25"/>
    <row r="190" customFormat="1" ht="15" customHeight="1" x14ac:dyDescent="0.25"/>
    <row r="191" customFormat="1" ht="15" customHeight="1" x14ac:dyDescent="0.25"/>
    <row r="192" customFormat="1" ht="15" customHeight="1" x14ac:dyDescent="0.25"/>
    <row r="193" customFormat="1" ht="15" customHeight="1" x14ac:dyDescent="0.25"/>
    <row r="194" customFormat="1" ht="15" customHeight="1" x14ac:dyDescent="0.25"/>
    <row r="195" customFormat="1" ht="15" customHeight="1" x14ac:dyDescent="0.25"/>
    <row r="196" customFormat="1" ht="15" customHeight="1" x14ac:dyDescent="0.25"/>
    <row r="197" customFormat="1" ht="15" customHeight="1" x14ac:dyDescent="0.25"/>
    <row r="198" customFormat="1" ht="15" customHeight="1" x14ac:dyDescent="0.25"/>
    <row r="199" customFormat="1" ht="15" customHeight="1" x14ac:dyDescent="0.25"/>
    <row r="200" customFormat="1" ht="15" customHeight="1" x14ac:dyDescent="0.25"/>
    <row r="201" customFormat="1" ht="15" customHeight="1" x14ac:dyDescent="0.25"/>
    <row r="202" customFormat="1" ht="15" customHeight="1" x14ac:dyDescent="0.25"/>
    <row r="203" customFormat="1" ht="15" customHeight="1" x14ac:dyDescent="0.25"/>
    <row r="204" customFormat="1" ht="15" customHeight="1" x14ac:dyDescent="0.25"/>
    <row r="205" customFormat="1" ht="15" customHeight="1" x14ac:dyDescent="0.25"/>
    <row r="206" customFormat="1" ht="15" customHeight="1" x14ac:dyDescent="0.25"/>
    <row r="207" customFormat="1" ht="15" customHeight="1" x14ac:dyDescent="0.25"/>
    <row r="208" customFormat="1" ht="15" customHeight="1" x14ac:dyDescent="0.25"/>
    <row r="209" customFormat="1" ht="15" customHeight="1" x14ac:dyDescent="0.25"/>
    <row r="210" customFormat="1" ht="15" customHeight="1" x14ac:dyDescent="0.25"/>
    <row r="211" customFormat="1" ht="15" customHeight="1" x14ac:dyDescent="0.25"/>
    <row r="212" customFormat="1" ht="15" customHeight="1" x14ac:dyDescent="0.25"/>
    <row r="213" customFormat="1" ht="15" customHeight="1" x14ac:dyDescent="0.25"/>
    <row r="214" customFormat="1" ht="15" customHeight="1" x14ac:dyDescent="0.25"/>
    <row r="215" customFormat="1" ht="15" customHeight="1" x14ac:dyDescent="0.25"/>
    <row r="216" customFormat="1" ht="15" customHeight="1" x14ac:dyDescent="0.25"/>
    <row r="217" customFormat="1" ht="15" customHeight="1" x14ac:dyDescent="0.25"/>
    <row r="218" customFormat="1" ht="15" customHeight="1" x14ac:dyDescent="0.25"/>
    <row r="219" customFormat="1" ht="15" customHeight="1" x14ac:dyDescent="0.25"/>
    <row r="220" customFormat="1" ht="15" customHeight="1" x14ac:dyDescent="0.25"/>
    <row r="221" customFormat="1" ht="15" customHeight="1" x14ac:dyDescent="0.25"/>
    <row r="222" customFormat="1" ht="15" customHeight="1" x14ac:dyDescent="0.25"/>
    <row r="223" customFormat="1" ht="15" customHeight="1" x14ac:dyDescent="0.25"/>
    <row r="224" customFormat="1" ht="15" customHeight="1" x14ac:dyDescent="0.25"/>
    <row r="225" customFormat="1" ht="15" customHeight="1" x14ac:dyDescent="0.25"/>
    <row r="226" customFormat="1" ht="15" customHeight="1" x14ac:dyDescent="0.25"/>
    <row r="227" customFormat="1" ht="15" customHeight="1" x14ac:dyDescent="0.25"/>
    <row r="228" customFormat="1" ht="15" customHeight="1" x14ac:dyDescent="0.25"/>
    <row r="229" customFormat="1" ht="15" customHeight="1" x14ac:dyDescent="0.25"/>
    <row r="230" customFormat="1" ht="15" customHeight="1" x14ac:dyDescent="0.25"/>
    <row r="231" customFormat="1" ht="15" customHeight="1" x14ac:dyDescent="0.25"/>
    <row r="232" customFormat="1" ht="15" customHeight="1" x14ac:dyDescent="0.25"/>
    <row r="233" customFormat="1" ht="15" customHeight="1" x14ac:dyDescent="0.25"/>
    <row r="234" customFormat="1" ht="15" customHeight="1" x14ac:dyDescent="0.25"/>
    <row r="235" customFormat="1" ht="15" customHeight="1" x14ac:dyDescent="0.25"/>
    <row r="236" customFormat="1" ht="15" customHeight="1" x14ac:dyDescent="0.25"/>
    <row r="237" customFormat="1" ht="15" customHeight="1" x14ac:dyDescent="0.25"/>
    <row r="238" customFormat="1" ht="15" customHeight="1" x14ac:dyDescent="0.25"/>
    <row r="239" customFormat="1" ht="15" customHeight="1" x14ac:dyDescent="0.25"/>
    <row r="240" customFormat="1" ht="15" customHeight="1" x14ac:dyDescent="0.25"/>
    <row r="241" customFormat="1" ht="15" customHeight="1" x14ac:dyDescent="0.25"/>
    <row r="242" customFormat="1" ht="15" customHeight="1" x14ac:dyDescent="0.25"/>
    <row r="243" customFormat="1" ht="15" customHeight="1" x14ac:dyDescent="0.25"/>
    <row r="244" customFormat="1" ht="15" customHeight="1" x14ac:dyDescent="0.25"/>
    <row r="245" customFormat="1" ht="15" customHeight="1" x14ac:dyDescent="0.25"/>
    <row r="246" customFormat="1" ht="15" customHeight="1" x14ac:dyDescent="0.25"/>
    <row r="247" customFormat="1" ht="15" customHeight="1" x14ac:dyDescent="0.25"/>
    <row r="248" customFormat="1" ht="15" customHeight="1" x14ac:dyDescent="0.25"/>
    <row r="249" customFormat="1" ht="15" customHeight="1" x14ac:dyDescent="0.25"/>
    <row r="250" customFormat="1" ht="15" customHeight="1" x14ac:dyDescent="0.25"/>
    <row r="251" customFormat="1" ht="15" customHeight="1" x14ac:dyDescent="0.25"/>
    <row r="252" customFormat="1" ht="15" customHeight="1" x14ac:dyDescent="0.25"/>
    <row r="253" customFormat="1" ht="15" customHeight="1" x14ac:dyDescent="0.25"/>
    <row r="254" customFormat="1" ht="15" customHeight="1" x14ac:dyDescent="0.25"/>
    <row r="255" customFormat="1" ht="15" customHeight="1" x14ac:dyDescent="0.25"/>
    <row r="256" customFormat="1" ht="15" customHeight="1" x14ac:dyDescent="0.25"/>
    <row r="257" customFormat="1" ht="15" customHeight="1" x14ac:dyDescent="0.25"/>
    <row r="258" customFormat="1" ht="15" customHeight="1" x14ac:dyDescent="0.25"/>
    <row r="259" customFormat="1" ht="15" customHeight="1" x14ac:dyDescent="0.25"/>
    <row r="260" customFormat="1" ht="15" customHeight="1" x14ac:dyDescent="0.25"/>
    <row r="261" customFormat="1" ht="15" customHeight="1" x14ac:dyDescent="0.25"/>
    <row r="262" customFormat="1" ht="15" customHeight="1" x14ac:dyDescent="0.25"/>
    <row r="263" customFormat="1" ht="15" customHeight="1" x14ac:dyDescent="0.25"/>
    <row r="264" customFormat="1" ht="15" customHeight="1" x14ac:dyDescent="0.25"/>
    <row r="265" customFormat="1" ht="15" customHeight="1" x14ac:dyDescent="0.25"/>
    <row r="266" customFormat="1" ht="15" customHeight="1" x14ac:dyDescent="0.25"/>
    <row r="267" customFormat="1" ht="15" customHeight="1" x14ac:dyDescent="0.25"/>
    <row r="268" customFormat="1" ht="15" customHeight="1" x14ac:dyDescent="0.25"/>
    <row r="269" customFormat="1" ht="15" customHeight="1" x14ac:dyDescent="0.25"/>
    <row r="270" customFormat="1" ht="15" customHeight="1" x14ac:dyDescent="0.25"/>
    <row r="271" customFormat="1" ht="15" customHeight="1" x14ac:dyDescent="0.25"/>
    <row r="272" customFormat="1" ht="15" customHeight="1" x14ac:dyDescent="0.25"/>
    <row r="273" customFormat="1" ht="15" customHeight="1" x14ac:dyDescent="0.25"/>
    <row r="274" customFormat="1" ht="15" customHeight="1" x14ac:dyDescent="0.25"/>
    <row r="275" customFormat="1" ht="15" customHeight="1" x14ac:dyDescent="0.25"/>
    <row r="276" customFormat="1" ht="15" customHeight="1" x14ac:dyDescent="0.25"/>
    <row r="277" customFormat="1" ht="15" customHeight="1" x14ac:dyDescent="0.25"/>
    <row r="278" customFormat="1" ht="15" customHeight="1" x14ac:dyDescent="0.25"/>
    <row r="279" customFormat="1" ht="15" customHeight="1" x14ac:dyDescent="0.25"/>
    <row r="280" customFormat="1" ht="15" customHeight="1" x14ac:dyDescent="0.25"/>
    <row r="281" customFormat="1" ht="15" customHeight="1" x14ac:dyDescent="0.25"/>
    <row r="282" customFormat="1" ht="15" customHeight="1" x14ac:dyDescent="0.25"/>
    <row r="283" customFormat="1" ht="15" customHeight="1" x14ac:dyDescent="0.25"/>
    <row r="284" customFormat="1" ht="15" customHeight="1" x14ac:dyDescent="0.25"/>
    <row r="285" customFormat="1" ht="15" customHeight="1" x14ac:dyDescent="0.25"/>
    <row r="286" customFormat="1" ht="15" customHeight="1" x14ac:dyDescent="0.25"/>
    <row r="287" customFormat="1" ht="15" customHeight="1" x14ac:dyDescent="0.25"/>
    <row r="288" customFormat="1" ht="15" customHeight="1" x14ac:dyDescent="0.25"/>
    <row r="289" customFormat="1" ht="15" customHeight="1" x14ac:dyDescent="0.25"/>
    <row r="290" customFormat="1" ht="15" customHeight="1" x14ac:dyDescent="0.25"/>
    <row r="291" customFormat="1" ht="15" customHeight="1" x14ac:dyDescent="0.25"/>
    <row r="292" customFormat="1" ht="15" customHeight="1" x14ac:dyDescent="0.25"/>
    <row r="293" customFormat="1" ht="15" customHeight="1" x14ac:dyDescent="0.25"/>
    <row r="294" customFormat="1" ht="15" customHeight="1" x14ac:dyDescent="0.25"/>
    <row r="295" customFormat="1" ht="15" customHeight="1" x14ac:dyDescent="0.25"/>
    <row r="296" customFormat="1" ht="15" customHeight="1" x14ac:dyDescent="0.25"/>
    <row r="297" customFormat="1" ht="15" customHeight="1" x14ac:dyDescent="0.25"/>
    <row r="298" customFormat="1" ht="15" customHeight="1" x14ac:dyDescent="0.25"/>
    <row r="299" customFormat="1" ht="15" customHeight="1" x14ac:dyDescent="0.25"/>
    <row r="300" customFormat="1" ht="15" customHeight="1" x14ac:dyDescent="0.25"/>
    <row r="301" customFormat="1" ht="15" customHeight="1" x14ac:dyDescent="0.25"/>
    <row r="302" customFormat="1" ht="15" customHeight="1" x14ac:dyDescent="0.25"/>
    <row r="303" customFormat="1" ht="15" customHeight="1" x14ac:dyDescent="0.25"/>
    <row r="304" customFormat="1" ht="15" customHeight="1" x14ac:dyDescent="0.25"/>
    <row r="305" customFormat="1" ht="15" customHeight="1" x14ac:dyDescent="0.25"/>
    <row r="306" customFormat="1" ht="15" customHeight="1" x14ac:dyDescent="0.25"/>
    <row r="307" customFormat="1" ht="15" customHeight="1" x14ac:dyDescent="0.25"/>
    <row r="308" customFormat="1" ht="15" customHeight="1" x14ac:dyDescent="0.25"/>
    <row r="309" customFormat="1" ht="15" customHeight="1" x14ac:dyDescent="0.25"/>
    <row r="310" customFormat="1" ht="15" customHeight="1" x14ac:dyDescent="0.25"/>
    <row r="311" customFormat="1" ht="15" customHeight="1" x14ac:dyDescent="0.25"/>
    <row r="312" customFormat="1" ht="15" customHeight="1" x14ac:dyDescent="0.25"/>
    <row r="313" customFormat="1" ht="15" customHeight="1" x14ac:dyDescent="0.25"/>
    <row r="314" customFormat="1" ht="15" customHeight="1" x14ac:dyDescent="0.25"/>
    <row r="315" customFormat="1" ht="15" customHeight="1" x14ac:dyDescent="0.25"/>
    <row r="316" customFormat="1" ht="15" customHeight="1" x14ac:dyDescent="0.25"/>
    <row r="317" customFormat="1" ht="15" customHeight="1" x14ac:dyDescent="0.25"/>
    <row r="318" customFormat="1" ht="15" customHeight="1" x14ac:dyDescent="0.25"/>
    <row r="319" customFormat="1" ht="15" customHeight="1" x14ac:dyDescent="0.25"/>
    <row r="320" customFormat="1" ht="15" customHeight="1" x14ac:dyDescent="0.25"/>
    <row r="321" customFormat="1" ht="15" customHeight="1" x14ac:dyDescent="0.25"/>
    <row r="322" customFormat="1" ht="15" customHeight="1" x14ac:dyDescent="0.25"/>
    <row r="323" customFormat="1" ht="15" customHeight="1" x14ac:dyDescent="0.25"/>
    <row r="324" customFormat="1" ht="15" customHeight="1" x14ac:dyDescent="0.25"/>
    <row r="325" customFormat="1" ht="15" customHeight="1" x14ac:dyDescent="0.25"/>
    <row r="326" customFormat="1" ht="15" customHeight="1" x14ac:dyDescent="0.25"/>
    <row r="327" customFormat="1" ht="15" customHeight="1" x14ac:dyDescent="0.25"/>
    <row r="328" customFormat="1" ht="15" customHeight="1" x14ac:dyDescent="0.25"/>
    <row r="329" customFormat="1" ht="15" customHeight="1" x14ac:dyDescent="0.25"/>
    <row r="330" customFormat="1" ht="15" customHeight="1" x14ac:dyDescent="0.25"/>
    <row r="331" customFormat="1" ht="15" customHeight="1" x14ac:dyDescent="0.25"/>
    <row r="332" customFormat="1" ht="15" customHeight="1" x14ac:dyDescent="0.25"/>
    <row r="333" customFormat="1" ht="15" customHeight="1" x14ac:dyDescent="0.25"/>
    <row r="334" customFormat="1" ht="15" customHeight="1" x14ac:dyDescent="0.25"/>
    <row r="335" customFormat="1" ht="15" customHeight="1" x14ac:dyDescent="0.25"/>
    <row r="336" customFormat="1" ht="15" customHeight="1" x14ac:dyDescent="0.25"/>
    <row r="337" customFormat="1" ht="15" customHeight="1" x14ac:dyDescent="0.25"/>
    <row r="338" customFormat="1" ht="15" customHeight="1" x14ac:dyDescent="0.25"/>
    <row r="339" customFormat="1" ht="15" customHeight="1" x14ac:dyDescent="0.25"/>
    <row r="340" customFormat="1" ht="15" customHeight="1" x14ac:dyDescent="0.25"/>
    <row r="341" customFormat="1" ht="15" customHeight="1" x14ac:dyDescent="0.25"/>
    <row r="342" customFormat="1" ht="15" customHeight="1" x14ac:dyDescent="0.25"/>
    <row r="343" customFormat="1" ht="15" customHeight="1" x14ac:dyDescent="0.25"/>
    <row r="344" customFormat="1" ht="15" customHeight="1" x14ac:dyDescent="0.25"/>
    <row r="345" customFormat="1" ht="15" customHeight="1" x14ac:dyDescent="0.25"/>
    <row r="346" customFormat="1" ht="15" customHeight="1" x14ac:dyDescent="0.25"/>
    <row r="347" customFormat="1" ht="15" customHeight="1" x14ac:dyDescent="0.25"/>
    <row r="348" customFormat="1" ht="15" customHeight="1" x14ac:dyDescent="0.25"/>
    <row r="349" customFormat="1" ht="15" customHeight="1" x14ac:dyDescent="0.25"/>
    <row r="350" customFormat="1" ht="15" customHeight="1" x14ac:dyDescent="0.25"/>
    <row r="351" customFormat="1" ht="15" customHeight="1" x14ac:dyDescent="0.25"/>
    <row r="352" customFormat="1" ht="15" customHeight="1" x14ac:dyDescent="0.25"/>
    <row r="353" customFormat="1" ht="15" customHeight="1" x14ac:dyDescent="0.25"/>
    <row r="354" customFormat="1" ht="15" customHeight="1" x14ac:dyDescent="0.25"/>
    <row r="355" customFormat="1" ht="15" customHeight="1" x14ac:dyDescent="0.25"/>
    <row r="356" customFormat="1" ht="15" customHeight="1" x14ac:dyDescent="0.25"/>
    <row r="357" customFormat="1" ht="15" customHeight="1" x14ac:dyDescent="0.25"/>
    <row r="358" customFormat="1" ht="15" customHeight="1" x14ac:dyDescent="0.25"/>
    <row r="359" customFormat="1" ht="15" customHeight="1" x14ac:dyDescent="0.25"/>
    <row r="360" customFormat="1" ht="15" customHeight="1" x14ac:dyDescent="0.25"/>
    <row r="361" customFormat="1" ht="15" customHeight="1" x14ac:dyDescent="0.25"/>
    <row r="362" customFormat="1" ht="15" customHeight="1" x14ac:dyDescent="0.25"/>
    <row r="363" customFormat="1" ht="15" customHeight="1" x14ac:dyDescent="0.25"/>
    <row r="364" customFormat="1" ht="15" customHeight="1" x14ac:dyDescent="0.25"/>
    <row r="365" customFormat="1" ht="15" customHeight="1" x14ac:dyDescent="0.25"/>
    <row r="366" customFormat="1" ht="15" customHeight="1" x14ac:dyDescent="0.25"/>
    <row r="367" customFormat="1" ht="15" customHeight="1" x14ac:dyDescent="0.25"/>
    <row r="368" customFormat="1" ht="15" customHeight="1" x14ac:dyDescent="0.25"/>
    <row r="369" customFormat="1" ht="15" customHeight="1" x14ac:dyDescent="0.25"/>
    <row r="370" customFormat="1" ht="15" customHeight="1" x14ac:dyDescent="0.25"/>
    <row r="371" customFormat="1" ht="15" customHeight="1" x14ac:dyDescent="0.25"/>
    <row r="372" customFormat="1" ht="15" customHeight="1" x14ac:dyDescent="0.25"/>
    <row r="373" customFormat="1" ht="15" customHeight="1" x14ac:dyDescent="0.25"/>
    <row r="374" customFormat="1" ht="15" customHeight="1" x14ac:dyDescent="0.25"/>
    <row r="375" customFormat="1" ht="15" customHeight="1" x14ac:dyDescent="0.25"/>
    <row r="376" customFormat="1" ht="15" customHeight="1" x14ac:dyDescent="0.25"/>
    <row r="377" customFormat="1" ht="15" customHeight="1" x14ac:dyDescent="0.25"/>
    <row r="378" customFormat="1" ht="15" customHeight="1" x14ac:dyDescent="0.25"/>
    <row r="379" customFormat="1" ht="15" customHeight="1" x14ac:dyDescent="0.25"/>
    <row r="380" customFormat="1" ht="15" customHeight="1" x14ac:dyDescent="0.25"/>
    <row r="381" customFormat="1" ht="15" customHeight="1" x14ac:dyDescent="0.25"/>
    <row r="382" customFormat="1" ht="15" customHeight="1" x14ac:dyDescent="0.25"/>
    <row r="383" customFormat="1" ht="15" customHeight="1" x14ac:dyDescent="0.25"/>
    <row r="384" customFormat="1" ht="15" customHeight="1" x14ac:dyDescent="0.25"/>
    <row r="385" customFormat="1" ht="15" customHeight="1" x14ac:dyDescent="0.25"/>
    <row r="386" customFormat="1" ht="15" customHeight="1" x14ac:dyDescent="0.25"/>
    <row r="387" customFormat="1" ht="15" customHeight="1" x14ac:dyDescent="0.25"/>
    <row r="388" customFormat="1" ht="15" customHeight="1" x14ac:dyDescent="0.25"/>
    <row r="389" customFormat="1" ht="15" customHeight="1" x14ac:dyDescent="0.25"/>
    <row r="390" customFormat="1" ht="15" customHeight="1" x14ac:dyDescent="0.25"/>
    <row r="391" customFormat="1" ht="15" customHeight="1" x14ac:dyDescent="0.25"/>
    <row r="392" customFormat="1" ht="15" customHeight="1" x14ac:dyDescent="0.25"/>
    <row r="393" customFormat="1" ht="15" customHeight="1" x14ac:dyDescent="0.25"/>
    <row r="394" customFormat="1" ht="15" customHeight="1" x14ac:dyDescent="0.25"/>
    <row r="395" customFormat="1" ht="15" customHeight="1" x14ac:dyDescent="0.25"/>
    <row r="396" customFormat="1" ht="15" customHeight="1" x14ac:dyDescent="0.25"/>
    <row r="397" customFormat="1" ht="15" customHeight="1" x14ac:dyDescent="0.25"/>
    <row r="398" customFormat="1" ht="15" customHeight="1" x14ac:dyDescent="0.25"/>
    <row r="399" customFormat="1" ht="15" customHeight="1" x14ac:dyDescent="0.25"/>
    <row r="400" customFormat="1" ht="15" customHeight="1" x14ac:dyDescent="0.25"/>
    <row r="401" customFormat="1" ht="15" customHeight="1" x14ac:dyDescent="0.25"/>
    <row r="402" customFormat="1" ht="15" customHeight="1" x14ac:dyDescent="0.25"/>
    <row r="403" customFormat="1" ht="15" customHeight="1" x14ac:dyDescent="0.25"/>
    <row r="404" customFormat="1" ht="15" customHeight="1" x14ac:dyDescent="0.25"/>
    <row r="405" customFormat="1" ht="15" customHeight="1" x14ac:dyDescent="0.25"/>
    <row r="406" customFormat="1" ht="15" customHeight="1" x14ac:dyDescent="0.25"/>
    <row r="407" customFormat="1" ht="15" customHeight="1" x14ac:dyDescent="0.25"/>
    <row r="408" customFormat="1" ht="15" customHeight="1" x14ac:dyDescent="0.25"/>
    <row r="409" customFormat="1" ht="15" customHeight="1" x14ac:dyDescent="0.25"/>
    <row r="410" customFormat="1" ht="15" customHeight="1" x14ac:dyDescent="0.25"/>
    <row r="411" customFormat="1" ht="15" customHeight="1" x14ac:dyDescent="0.25"/>
    <row r="412" customFormat="1" ht="15" customHeight="1" x14ac:dyDescent="0.25"/>
    <row r="413" customFormat="1" ht="15" customHeight="1" x14ac:dyDescent="0.25"/>
    <row r="414" customFormat="1" ht="15" customHeight="1" x14ac:dyDescent="0.25"/>
    <row r="415" customFormat="1" ht="15" customHeight="1" x14ac:dyDescent="0.25"/>
    <row r="416" customFormat="1" ht="15" customHeight="1" x14ac:dyDescent="0.25"/>
    <row r="417" customFormat="1" ht="15" customHeight="1" x14ac:dyDescent="0.25"/>
    <row r="418" customFormat="1" ht="15" customHeight="1" x14ac:dyDescent="0.25"/>
    <row r="419" customFormat="1" ht="15" customHeight="1" x14ac:dyDescent="0.25"/>
    <row r="420" customFormat="1" ht="15" customHeight="1" x14ac:dyDescent="0.25"/>
    <row r="421" customFormat="1" ht="15" customHeight="1" x14ac:dyDescent="0.25"/>
    <row r="422" customFormat="1" ht="15" customHeight="1" x14ac:dyDescent="0.25"/>
    <row r="423" customFormat="1" ht="15" customHeight="1" x14ac:dyDescent="0.25"/>
    <row r="424" customFormat="1" ht="15" customHeight="1" x14ac:dyDescent="0.25"/>
    <row r="425" customFormat="1" ht="15" customHeight="1" x14ac:dyDescent="0.25"/>
    <row r="426" customFormat="1" ht="15" customHeight="1" x14ac:dyDescent="0.25"/>
    <row r="427" customFormat="1" ht="15" customHeight="1" x14ac:dyDescent="0.25"/>
    <row r="428" customFormat="1" ht="15" customHeight="1" x14ac:dyDescent="0.25"/>
    <row r="429" customFormat="1" ht="15" customHeight="1" x14ac:dyDescent="0.25"/>
    <row r="430" customFormat="1" ht="15" customHeight="1" x14ac:dyDescent="0.25"/>
    <row r="431" customFormat="1" ht="15" customHeight="1" x14ac:dyDescent="0.25"/>
    <row r="432" customFormat="1" ht="15" customHeight="1" x14ac:dyDescent="0.25"/>
    <row r="433" customFormat="1" ht="15" customHeight="1" x14ac:dyDescent="0.25"/>
    <row r="434" customFormat="1" ht="15" customHeight="1" x14ac:dyDescent="0.25"/>
    <row r="435" customFormat="1" ht="15" customHeight="1" x14ac:dyDescent="0.25"/>
    <row r="436" customFormat="1" ht="15" customHeight="1" x14ac:dyDescent="0.25"/>
    <row r="437" customFormat="1" ht="15" customHeight="1" x14ac:dyDescent="0.25"/>
    <row r="438" customFormat="1" ht="15" customHeight="1" x14ac:dyDescent="0.25"/>
    <row r="439" customFormat="1" ht="15" customHeight="1" x14ac:dyDescent="0.25"/>
    <row r="440" customFormat="1" ht="15" customHeight="1" x14ac:dyDescent="0.25"/>
    <row r="441" customFormat="1" ht="15" customHeight="1" x14ac:dyDescent="0.25"/>
    <row r="442" customFormat="1" ht="15" customHeight="1" x14ac:dyDescent="0.25"/>
    <row r="443" customFormat="1" ht="15" customHeight="1" x14ac:dyDescent="0.25"/>
    <row r="444" customFormat="1" ht="15" customHeight="1" x14ac:dyDescent="0.25"/>
    <row r="445" customFormat="1" ht="15" customHeight="1" x14ac:dyDescent="0.25"/>
    <row r="446" customFormat="1" ht="15" customHeight="1" x14ac:dyDescent="0.25"/>
    <row r="447" customFormat="1" ht="15" customHeight="1" x14ac:dyDescent="0.25"/>
    <row r="448" customFormat="1" ht="15" customHeight="1" x14ac:dyDescent="0.25"/>
    <row r="449" customFormat="1" ht="15" customHeight="1" x14ac:dyDescent="0.25"/>
    <row r="450" customFormat="1" ht="15" customHeight="1" x14ac:dyDescent="0.25"/>
    <row r="451" customFormat="1" ht="15" customHeight="1" x14ac:dyDescent="0.25"/>
    <row r="452" customFormat="1" ht="15" customHeight="1" x14ac:dyDescent="0.25"/>
    <row r="453" customFormat="1" ht="15" customHeight="1" x14ac:dyDescent="0.25"/>
    <row r="454" customFormat="1" ht="15" customHeight="1" x14ac:dyDescent="0.25"/>
    <row r="455" customFormat="1" ht="15" customHeight="1" x14ac:dyDescent="0.25"/>
    <row r="456" customFormat="1" ht="15" customHeight="1" x14ac:dyDescent="0.25"/>
    <row r="457" customFormat="1" ht="15" customHeight="1" x14ac:dyDescent="0.25"/>
    <row r="458" customFormat="1" ht="15" customHeight="1" x14ac:dyDescent="0.25"/>
    <row r="459" customFormat="1" ht="15" customHeight="1" x14ac:dyDescent="0.25"/>
    <row r="460" customFormat="1" ht="15" customHeight="1" x14ac:dyDescent="0.25"/>
    <row r="461" customFormat="1" ht="15" customHeight="1" x14ac:dyDescent="0.25"/>
    <row r="462" customFormat="1" ht="15" customHeight="1" x14ac:dyDescent="0.25"/>
    <row r="463" customFormat="1" ht="15" customHeight="1" x14ac:dyDescent="0.25"/>
    <row r="464" customFormat="1" ht="15" customHeight="1" x14ac:dyDescent="0.25"/>
    <row r="465" customFormat="1" ht="15" customHeight="1" x14ac:dyDescent="0.25"/>
    <row r="466" customFormat="1" ht="15" customHeight="1" x14ac:dyDescent="0.25"/>
    <row r="467" customFormat="1" ht="15" customHeight="1" x14ac:dyDescent="0.25"/>
    <row r="468" customFormat="1" ht="15" customHeight="1" x14ac:dyDescent="0.25"/>
    <row r="469" customFormat="1" ht="15" customHeight="1" x14ac:dyDescent="0.25"/>
    <row r="470" customFormat="1" ht="15" customHeight="1" x14ac:dyDescent="0.25"/>
    <row r="471" customFormat="1" ht="15" customHeight="1" x14ac:dyDescent="0.25"/>
    <row r="472" customFormat="1" ht="15" customHeight="1" x14ac:dyDescent="0.25"/>
    <row r="473" customFormat="1" ht="15" customHeight="1" x14ac:dyDescent="0.25"/>
    <row r="474" customFormat="1" ht="15" customHeight="1" x14ac:dyDescent="0.25"/>
    <row r="475" customFormat="1" ht="15" customHeight="1" x14ac:dyDescent="0.25"/>
    <row r="476" customFormat="1" ht="15" customHeight="1" x14ac:dyDescent="0.25"/>
    <row r="477" customFormat="1" ht="15" customHeight="1" x14ac:dyDescent="0.25"/>
    <row r="478" customFormat="1" ht="15" customHeight="1" x14ac:dyDescent="0.25"/>
    <row r="479" customFormat="1" ht="15" customHeight="1" x14ac:dyDescent="0.25"/>
    <row r="480" customFormat="1" ht="15" customHeight="1" x14ac:dyDescent="0.25"/>
    <row r="481" customFormat="1" ht="15" customHeight="1" x14ac:dyDescent="0.25"/>
    <row r="482" customFormat="1" ht="15" customHeight="1" x14ac:dyDescent="0.25"/>
    <row r="483" customFormat="1" ht="15" customHeight="1" x14ac:dyDescent="0.25"/>
    <row r="484" customFormat="1" ht="15" customHeight="1" x14ac:dyDescent="0.25"/>
    <row r="485" customFormat="1" ht="15" customHeight="1" x14ac:dyDescent="0.25"/>
    <row r="486" customFormat="1" ht="15" customHeight="1" x14ac:dyDescent="0.25"/>
    <row r="487" customFormat="1" ht="15" customHeight="1" x14ac:dyDescent="0.25"/>
    <row r="488" customFormat="1" ht="15" customHeight="1" x14ac:dyDescent="0.25"/>
    <row r="489" customFormat="1" ht="15" customHeight="1" x14ac:dyDescent="0.25"/>
    <row r="490" customFormat="1" ht="15" customHeight="1" x14ac:dyDescent="0.25"/>
    <row r="491" customFormat="1" ht="15" customHeight="1" x14ac:dyDescent="0.25"/>
    <row r="492" customFormat="1" ht="15" customHeight="1" x14ac:dyDescent="0.25"/>
    <row r="493" customFormat="1" ht="15" customHeight="1" x14ac:dyDescent="0.25"/>
    <row r="494" customFormat="1" ht="15" customHeight="1" x14ac:dyDescent="0.25"/>
    <row r="495" customFormat="1" ht="15" customHeight="1" x14ac:dyDescent="0.25"/>
    <row r="496" customFormat="1" ht="15" customHeight="1" x14ac:dyDescent="0.25"/>
    <row r="497" customFormat="1" ht="15" customHeight="1" x14ac:dyDescent="0.25"/>
    <row r="498" customFormat="1" ht="15" customHeight="1" x14ac:dyDescent="0.25"/>
    <row r="499" customFormat="1" ht="15" customHeight="1" x14ac:dyDescent="0.25"/>
    <row r="500" customFormat="1" ht="15" customHeight="1" x14ac:dyDescent="0.25"/>
    <row r="501" customFormat="1" ht="15" customHeight="1" x14ac:dyDescent="0.25"/>
    <row r="502" customFormat="1" ht="15" customHeight="1" x14ac:dyDescent="0.25"/>
    <row r="503" customFormat="1" ht="15" customHeight="1" x14ac:dyDescent="0.25"/>
    <row r="504" customFormat="1" ht="15" customHeight="1" x14ac:dyDescent="0.25"/>
    <row r="505" customFormat="1" ht="15" customHeight="1" x14ac:dyDescent="0.25"/>
    <row r="506" customFormat="1" ht="15" customHeight="1" x14ac:dyDescent="0.25"/>
    <row r="507" customFormat="1" ht="15" customHeight="1" x14ac:dyDescent="0.25"/>
    <row r="508" customFormat="1" ht="15" customHeight="1" x14ac:dyDescent="0.25"/>
    <row r="509" customFormat="1" ht="15" customHeight="1" x14ac:dyDescent="0.25"/>
    <row r="510" customFormat="1" ht="15" customHeight="1" x14ac:dyDescent="0.25"/>
    <row r="511" customFormat="1" ht="15" customHeight="1" x14ac:dyDescent="0.25"/>
    <row r="512" customFormat="1" ht="15" customHeight="1" x14ac:dyDescent="0.25"/>
    <row r="513" customFormat="1" ht="15" customHeight="1" x14ac:dyDescent="0.25"/>
    <row r="514" customFormat="1" ht="15" customHeight="1" x14ac:dyDescent="0.25"/>
    <row r="515" customFormat="1" ht="15" customHeight="1" x14ac:dyDescent="0.25"/>
    <row r="516" customFormat="1" ht="15" customHeight="1" x14ac:dyDescent="0.25"/>
    <row r="517" customFormat="1" ht="15" customHeight="1" x14ac:dyDescent="0.25"/>
    <row r="518" customFormat="1" ht="15" customHeight="1" x14ac:dyDescent="0.25"/>
    <row r="519" customFormat="1" ht="15" customHeight="1" x14ac:dyDescent="0.25"/>
    <row r="520" customFormat="1" ht="15" customHeight="1" x14ac:dyDescent="0.25"/>
    <row r="521" customFormat="1" ht="15" customHeight="1" x14ac:dyDescent="0.25"/>
    <row r="522" customFormat="1" ht="15" customHeight="1" x14ac:dyDescent="0.25"/>
    <row r="523" customFormat="1" ht="15" customHeight="1" x14ac:dyDescent="0.25"/>
    <row r="524" customFormat="1" ht="15" customHeight="1" x14ac:dyDescent="0.25"/>
    <row r="525" customFormat="1" ht="15" customHeight="1" x14ac:dyDescent="0.25"/>
    <row r="526" customFormat="1" ht="15" customHeight="1" x14ac:dyDescent="0.25"/>
    <row r="527" customFormat="1" ht="15" customHeight="1" x14ac:dyDescent="0.25"/>
    <row r="528" customFormat="1" ht="15" customHeight="1" x14ac:dyDescent="0.25"/>
    <row r="529" customFormat="1" ht="15" customHeight="1" x14ac:dyDescent="0.25"/>
    <row r="530" customFormat="1" ht="15" customHeight="1" x14ac:dyDescent="0.25"/>
    <row r="531" customFormat="1" ht="15" customHeight="1" x14ac:dyDescent="0.25"/>
    <row r="532" customFormat="1" ht="15" customHeight="1" x14ac:dyDescent="0.25"/>
    <row r="533" customFormat="1" ht="15" customHeight="1" x14ac:dyDescent="0.25"/>
    <row r="534" customFormat="1" ht="15" customHeight="1" x14ac:dyDescent="0.25"/>
    <row r="535" customFormat="1" ht="15" customHeight="1" x14ac:dyDescent="0.25"/>
    <row r="536" customFormat="1" ht="15" customHeight="1" x14ac:dyDescent="0.25"/>
    <row r="537" customFormat="1" ht="15" customHeight="1" x14ac:dyDescent="0.25"/>
    <row r="538" customFormat="1" ht="15" customHeight="1" x14ac:dyDescent="0.25"/>
    <row r="539" customFormat="1" ht="15" customHeight="1" x14ac:dyDescent="0.25"/>
    <row r="540" customFormat="1" ht="15" customHeight="1" x14ac:dyDescent="0.25"/>
    <row r="541" customFormat="1" ht="15" customHeight="1" x14ac:dyDescent="0.25"/>
    <row r="542" customFormat="1" ht="15" customHeight="1" x14ac:dyDescent="0.25"/>
    <row r="543" customFormat="1" ht="15" customHeight="1" x14ac:dyDescent="0.25"/>
    <row r="544" customFormat="1" ht="15" customHeight="1" x14ac:dyDescent="0.25"/>
    <row r="545" customFormat="1" ht="15" customHeight="1" x14ac:dyDescent="0.25"/>
    <row r="546" customFormat="1" ht="15" customHeight="1" x14ac:dyDescent="0.25"/>
    <row r="547" customFormat="1" ht="15" customHeight="1" x14ac:dyDescent="0.25"/>
    <row r="548" customFormat="1" ht="15" customHeight="1" x14ac:dyDescent="0.25"/>
    <row r="549" customFormat="1" ht="15" customHeight="1" x14ac:dyDescent="0.25"/>
    <row r="550" customFormat="1" ht="15" customHeight="1" x14ac:dyDescent="0.25"/>
    <row r="551" customFormat="1" ht="15" customHeight="1" x14ac:dyDescent="0.25"/>
    <row r="552" customFormat="1" ht="15" customHeight="1" x14ac:dyDescent="0.25"/>
    <row r="553" customFormat="1" ht="15" customHeight="1" x14ac:dyDescent="0.25"/>
    <row r="554" customFormat="1" ht="15" customHeight="1" x14ac:dyDescent="0.25"/>
    <row r="555" customFormat="1" ht="15" customHeight="1" x14ac:dyDescent="0.25"/>
    <row r="556" customFormat="1" ht="15" customHeight="1" x14ac:dyDescent="0.25"/>
    <row r="557" customFormat="1" ht="15" customHeight="1" x14ac:dyDescent="0.25"/>
    <row r="558" customFormat="1" ht="15" customHeight="1" x14ac:dyDescent="0.25"/>
    <row r="559" customFormat="1" ht="15" customHeight="1" x14ac:dyDescent="0.25"/>
    <row r="560" customFormat="1" ht="15" customHeight="1" x14ac:dyDescent="0.25"/>
    <row r="561" customFormat="1" ht="15" customHeight="1" x14ac:dyDescent="0.25"/>
    <row r="562" customFormat="1" ht="15" customHeight="1" x14ac:dyDescent="0.25"/>
    <row r="563" customFormat="1" ht="15" customHeight="1" x14ac:dyDescent="0.25"/>
    <row r="564" customFormat="1" ht="15" customHeight="1" x14ac:dyDescent="0.25"/>
    <row r="565" customFormat="1" ht="15" customHeight="1" x14ac:dyDescent="0.25"/>
    <row r="566" customFormat="1" ht="15" customHeight="1" x14ac:dyDescent="0.25"/>
    <row r="567" customFormat="1" ht="15" customHeight="1" x14ac:dyDescent="0.25"/>
    <row r="568" customFormat="1" ht="15" customHeight="1" x14ac:dyDescent="0.25"/>
    <row r="569" customFormat="1" ht="15" customHeight="1" x14ac:dyDescent="0.25"/>
    <row r="570" customFormat="1" ht="15" customHeight="1" x14ac:dyDescent="0.25"/>
    <row r="571" customFormat="1" ht="15" customHeight="1" x14ac:dyDescent="0.25"/>
    <row r="572" customFormat="1" ht="15" customHeight="1" x14ac:dyDescent="0.25"/>
    <row r="573" customFormat="1" ht="15" customHeight="1" x14ac:dyDescent="0.25"/>
    <row r="574" customFormat="1" ht="15" customHeight="1" x14ac:dyDescent="0.25"/>
    <row r="575" customFormat="1" ht="15" customHeight="1" x14ac:dyDescent="0.25"/>
    <row r="576" customFormat="1" ht="15" customHeight="1" x14ac:dyDescent="0.25"/>
    <row r="577" customFormat="1" ht="15" customHeight="1" x14ac:dyDescent="0.25"/>
    <row r="578" customFormat="1" ht="15" customHeight="1" x14ac:dyDescent="0.25"/>
    <row r="579" customFormat="1" ht="15" customHeight="1" x14ac:dyDescent="0.25"/>
    <row r="580" customFormat="1" ht="15" customHeight="1" x14ac:dyDescent="0.25"/>
    <row r="581" customFormat="1" ht="15" customHeight="1" x14ac:dyDescent="0.25"/>
    <row r="582" customFormat="1" ht="15" customHeight="1" x14ac:dyDescent="0.25"/>
    <row r="583" customFormat="1" ht="15" customHeight="1" x14ac:dyDescent="0.25"/>
    <row r="584" customFormat="1" ht="15" customHeight="1" x14ac:dyDescent="0.25"/>
    <row r="585" customFormat="1" ht="15" customHeight="1" x14ac:dyDescent="0.25"/>
    <row r="586" customFormat="1" ht="15" customHeight="1" x14ac:dyDescent="0.25"/>
    <row r="587" customFormat="1" ht="15" customHeight="1" x14ac:dyDescent="0.25"/>
    <row r="588" customFormat="1" ht="15" customHeight="1" x14ac:dyDescent="0.25"/>
    <row r="589" customFormat="1" ht="15" customHeight="1" x14ac:dyDescent="0.25"/>
    <row r="590" customFormat="1" ht="15" customHeight="1" x14ac:dyDescent="0.25"/>
    <row r="591" customFormat="1" ht="15" customHeight="1" x14ac:dyDescent="0.25"/>
    <row r="592" customFormat="1" ht="15" customHeight="1" x14ac:dyDescent="0.25"/>
    <row r="593" customFormat="1" ht="15" customHeight="1" x14ac:dyDescent="0.25"/>
    <row r="594" customFormat="1" ht="15" customHeight="1" x14ac:dyDescent="0.25"/>
    <row r="595" customFormat="1" ht="15" customHeight="1" x14ac:dyDescent="0.25"/>
    <row r="596" customFormat="1" ht="15" customHeight="1" x14ac:dyDescent="0.25"/>
    <row r="597" customFormat="1" ht="15" customHeight="1" x14ac:dyDescent="0.25"/>
    <row r="598" customFormat="1" ht="15" customHeight="1" x14ac:dyDescent="0.25"/>
    <row r="599" customFormat="1" ht="15" customHeight="1" x14ac:dyDescent="0.25"/>
    <row r="600" customFormat="1" ht="15" customHeight="1" x14ac:dyDescent="0.25"/>
    <row r="601" customFormat="1" ht="15" customHeight="1" x14ac:dyDescent="0.25"/>
    <row r="602" customFormat="1" ht="15" customHeight="1" x14ac:dyDescent="0.25"/>
    <row r="603" customFormat="1" ht="15" customHeight="1" x14ac:dyDescent="0.25"/>
    <row r="604" customFormat="1" ht="15" customHeight="1" x14ac:dyDescent="0.25"/>
    <row r="605" customFormat="1" ht="15" customHeight="1" x14ac:dyDescent="0.25"/>
    <row r="606" customFormat="1" ht="15" customHeight="1" x14ac:dyDescent="0.25"/>
    <row r="607" customFormat="1" ht="15" customHeight="1" x14ac:dyDescent="0.25"/>
    <row r="608" customFormat="1" ht="15" customHeight="1" x14ac:dyDescent="0.25"/>
    <row r="609" customFormat="1" ht="15" customHeight="1" x14ac:dyDescent="0.25"/>
    <row r="610" customFormat="1" ht="15" customHeight="1" x14ac:dyDescent="0.25"/>
    <row r="611" customFormat="1" ht="15" customHeight="1" x14ac:dyDescent="0.25"/>
    <row r="612" customFormat="1" ht="15" customHeight="1" x14ac:dyDescent="0.25"/>
    <row r="613" customFormat="1" ht="15" customHeight="1" x14ac:dyDescent="0.25"/>
    <row r="614" customFormat="1" ht="15" customHeight="1" x14ac:dyDescent="0.25"/>
    <row r="615" customFormat="1" ht="15" customHeight="1" x14ac:dyDescent="0.25"/>
    <row r="616" customFormat="1" ht="15" customHeight="1" x14ac:dyDescent="0.25"/>
    <row r="617" customFormat="1" ht="15" customHeight="1" x14ac:dyDescent="0.25"/>
    <row r="618" customFormat="1" ht="15" customHeight="1" x14ac:dyDescent="0.25"/>
    <row r="619" customFormat="1" ht="15" customHeight="1" x14ac:dyDescent="0.25"/>
    <row r="620" customFormat="1" ht="15" customHeight="1" x14ac:dyDescent="0.25"/>
    <row r="621" customFormat="1" ht="15" customHeight="1" x14ac:dyDescent="0.25"/>
  </sheetData>
  <mergeCells count="139">
    <mergeCell ref="A28:H28"/>
    <mergeCell ref="E55:F56"/>
    <mergeCell ref="G55:H56"/>
    <mergeCell ref="B55:C56"/>
    <mergeCell ref="C51:E51"/>
    <mergeCell ref="C52:E52"/>
    <mergeCell ref="C53:E53"/>
    <mergeCell ref="C54:E54"/>
    <mergeCell ref="F43:F44"/>
    <mergeCell ref="G43:G44"/>
    <mergeCell ref="I55:I56"/>
    <mergeCell ref="A65:L65"/>
    <mergeCell ref="J62:K63"/>
    <mergeCell ref="L62:M64"/>
    <mergeCell ref="G64:H64"/>
    <mergeCell ref="J64:K64"/>
    <mergeCell ref="A62:A64"/>
    <mergeCell ref="B62:E63"/>
    <mergeCell ref="F62:F63"/>
    <mergeCell ref="G62:H63"/>
    <mergeCell ref="I62:I63"/>
    <mergeCell ref="A56:A60"/>
    <mergeCell ref="E57:F57"/>
    <mergeCell ref="G57:H57"/>
    <mergeCell ref="E58:F58"/>
    <mergeCell ref="G58:H58"/>
    <mergeCell ref="E59:F59"/>
    <mergeCell ref="G59:H59"/>
    <mergeCell ref="E60:F60"/>
    <mergeCell ref="G60:H60"/>
    <mergeCell ref="J55:J56"/>
    <mergeCell ref="K55:K56"/>
    <mergeCell ref="L55:L56"/>
    <mergeCell ref="H43:H44"/>
    <mergeCell ref="I43:I44"/>
    <mergeCell ref="J43:J44"/>
    <mergeCell ref="K40:K44"/>
    <mergeCell ref="L40:L44"/>
    <mergeCell ref="K45:M45"/>
    <mergeCell ref="M55:M56"/>
    <mergeCell ref="I41:I42"/>
    <mergeCell ref="A43:A54"/>
    <mergeCell ref="C49:E49"/>
    <mergeCell ref="C50:E50"/>
    <mergeCell ref="C46:E46"/>
    <mergeCell ref="C47:E47"/>
    <mergeCell ref="C48:E48"/>
    <mergeCell ref="B43:E44"/>
    <mergeCell ref="H36:J36"/>
    <mergeCell ref="L36:M36"/>
    <mergeCell ref="B45:E45"/>
    <mergeCell ref="M40:M44"/>
    <mergeCell ref="J41:J42"/>
    <mergeCell ref="A41:A42"/>
    <mergeCell ref="B41:E42"/>
    <mergeCell ref="F41:F42"/>
    <mergeCell ref="G41:G42"/>
    <mergeCell ref="H41:H42"/>
    <mergeCell ref="A37:A39"/>
    <mergeCell ref="B37:M37"/>
    <mergeCell ref="B38:M39"/>
    <mergeCell ref="L34:M34"/>
    <mergeCell ref="A35:F35"/>
    <mergeCell ref="H35:J35"/>
    <mergeCell ref="L35:M35"/>
    <mergeCell ref="A34:F34"/>
    <mergeCell ref="H34:J34"/>
    <mergeCell ref="B36:E36"/>
    <mergeCell ref="A29:A31"/>
    <mergeCell ref="B29:E30"/>
    <mergeCell ref="F29:F30"/>
    <mergeCell ref="G29:H30"/>
    <mergeCell ref="J29:K30"/>
    <mergeCell ref="L29:M31"/>
    <mergeCell ref="G31:H31"/>
    <mergeCell ref="J31:K31"/>
    <mergeCell ref="I29:I30"/>
    <mergeCell ref="A32:L32"/>
    <mergeCell ref="K12:M12"/>
    <mergeCell ref="L22:L23"/>
    <mergeCell ref="K22:K23"/>
    <mergeCell ref="G27:H27"/>
    <mergeCell ref="E27:F27"/>
    <mergeCell ref="B22:C23"/>
    <mergeCell ref="A23:A27"/>
    <mergeCell ref="M22:M23"/>
    <mergeCell ref="E24:F24"/>
    <mergeCell ref="E25:F25"/>
    <mergeCell ref="E26:F26"/>
    <mergeCell ref="K7:K11"/>
    <mergeCell ref="I22:I23"/>
    <mergeCell ref="G25:H25"/>
    <mergeCell ref="G26:H26"/>
    <mergeCell ref="J22:J23"/>
    <mergeCell ref="G24:H24"/>
    <mergeCell ref="J8:J9"/>
    <mergeCell ref="H8:H9"/>
    <mergeCell ref="A10:A21"/>
    <mergeCell ref="G22:H23"/>
    <mergeCell ref="E22:F23"/>
    <mergeCell ref="I8:I9"/>
    <mergeCell ref="F10:F11"/>
    <mergeCell ref="B10:E11"/>
    <mergeCell ref="G10:G11"/>
    <mergeCell ref="B8:E9"/>
    <mergeCell ref="F8:F9"/>
    <mergeCell ref="G8:G9"/>
    <mergeCell ref="C21:E21"/>
    <mergeCell ref="C15:E15"/>
    <mergeCell ref="C18:E18"/>
    <mergeCell ref="C19:E19"/>
    <mergeCell ref="C20:E20"/>
    <mergeCell ref="C16:E16"/>
    <mergeCell ref="H2:J2"/>
    <mergeCell ref="I10:I11"/>
    <mergeCell ref="J10:J11"/>
    <mergeCell ref="B12:E12"/>
    <mergeCell ref="H10:H11"/>
    <mergeCell ref="C13:E13"/>
    <mergeCell ref="A4:A6"/>
    <mergeCell ref="L7:L11"/>
    <mergeCell ref="B5:M6"/>
    <mergeCell ref="A1:F1"/>
    <mergeCell ref="B3:E3"/>
    <mergeCell ref="A2:F2"/>
    <mergeCell ref="B4:M4"/>
    <mergeCell ref="L1:M1"/>
    <mergeCell ref="L2:M2"/>
    <mergeCell ref="H1:J1"/>
    <mergeCell ref="A61:H61"/>
    <mergeCell ref="D55:D56"/>
    <mergeCell ref="D22:D23"/>
    <mergeCell ref="N1:N65"/>
    <mergeCell ref="A8:A9"/>
    <mergeCell ref="L3:M3"/>
    <mergeCell ref="C17:E17"/>
    <mergeCell ref="C14:E14"/>
    <mergeCell ref="M7:M11"/>
    <mergeCell ref="H3:J3"/>
  </mergeCells>
  <phoneticPr fontId="0" type="noConversion"/>
  <dataValidations count="4">
    <dataValidation type="list" allowBlank="1" showInputMessage="1" showErrorMessage="1" sqref="F8:J11 F41:J44">
      <formula1>"Click Here, Before 7 am, 7am, 8 am, 9 am, 10 am, 11am, 12 pm, 1 pm, 2 pm, 3 pm, 4 pm, 5 pm, 6 pm, 7 pm, After 7 pm"</formula1>
    </dataValidation>
    <dataValidation type="list" allowBlank="1" showInputMessage="1" showErrorMessage="1" sqref="C24:C27 C57:C60">
      <formula1>"Click Here, Air, Bus, Train, Personal Car"</formula1>
    </dataValidation>
    <dataValidation allowBlank="1" showInputMessage="1" showErrorMessage="1" promptTitle="More Information Requested" prompt="If &quot;Yes&quot;, please list the billing period that the charge appeared on your MasterCard statement." sqref="G29:H30 J29 G62:H63 J62"/>
    <dataValidation type="list" allowBlank="1" showInputMessage="1" showErrorMessage="1" sqref="G31:H31 J31:K31 G64:H64 J64:K64">
      <formula1>"Click here, January, February, March, April, May, June, July, August, September, October, November, December"</formula1>
    </dataValidation>
  </dataValidations>
  <printOptions horizontalCentered="1"/>
  <pageMargins left="0.25" right="0.25" top="0.25" bottom="0.25" header="0.25" footer="0.25"/>
  <pageSetup scale="79" orientation="portrait" horizontalDpi="4294967295" vertic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521" r:id="rId4" name="Button 89">
              <controlPr defaultSize="0" print="0" autoFill="0" autoPict="0" macro="[0]!ClearForm_Page5">
                <anchor moveWithCells="1">
                  <from>
                    <xdr:col>14</xdr:col>
                    <xdr:colOff>228600</xdr:colOff>
                    <xdr:row>0</xdr:row>
                    <xdr:rowOff>76200</xdr:rowOff>
                  </from>
                  <to>
                    <xdr:col>16</xdr:col>
                    <xdr:colOff>400050</xdr:colOff>
                    <xdr:row>4</xdr:row>
                    <xdr:rowOff>47625</xdr:rowOff>
                  </to>
                </anchor>
              </controlPr>
            </control>
          </mc:Choice>
        </mc:AlternateContent>
        <mc:AlternateContent xmlns:mc="http://schemas.openxmlformats.org/markup-compatibility/2006">
          <mc:Choice Requires="x14">
            <control shapeId="18491" r:id="rId5" name="Check Box 59">
              <controlPr locked="0" defaultSize="0" autoFill="0" autoLine="0" autoPict="0">
                <anchor moveWithCells="1" sizeWithCells="1">
                  <from>
                    <xdr:col>5</xdr:col>
                    <xdr:colOff>0</xdr:colOff>
                    <xdr:row>44</xdr:row>
                    <xdr:rowOff>285750</xdr:rowOff>
                  </from>
                  <to>
                    <xdr:col>5</xdr:col>
                    <xdr:colOff>352425</xdr:colOff>
                    <xdr:row>44</xdr:row>
                    <xdr:rowOff>504825</xdr:rowOff>
                  </to>
                </anchor>
              </controlPr>
            </control>
          </mc:Choice>
        </mc:AlternateContent>
        <mc:AlternateContent xmlns:mc="http://schemas.openxmlformats.org/markup-compatibility/2006">
          <mc:Choice Requires="x14">
            <control shapeId="18492" r:id="rId6" name="Check Box 60">
              <controlPr locked="0" defaultSize="0" autoFill="0" autoLine="0" autoPict="0">
                <anchor moveWithCells="1" sizeWithCells="1">
                  <from>
                    <xdr:col>5</xdr:col>
                    <xdr:colOff>0</xdr:colOff>
                    <xdr:row>44</xdr:row>
                    <xdr:rowOff>152400</xdr:rowOff>
                  </from>
                  <to>
                    <xdr:col>5</xdr:col>
                    <xdr:colOff>371475</xdr:colOff>
                    <xdr:row>44</xdr:row>
                    <xdr:rowOff>352425</xdr:rowOff>
                  </to>
                </anchor>
              </controlPr>
            </control>
          </mc:Choice>
        </mc:AlternateContent>
        <mc:AlternateContent xmlns:mc="http://schemas.openxmlformats.org/markup-compatibility/2006">
          <mc:Choice Requires="x14">
            <control shapeId="18493" r:id="rId7" name="Check Box 61">
              <controlPr locked="0" defaultSize="0" autoFill="0" autoLine="0" autoPict="0">
                <anchor moveWithCells="1" sizeWithCells="1">
                  <from>
                    <xdr:col>5</xdr:col>
                    <xdr:colOff>0</xdr:colOff>
                    <xdr:row>44</xdr:row>
                    <xdr:rowOff>0</xdr:rowOff>
                  </from>
                  <to>
                    <xdr:col>5</xdr:col>
                    <xdr:colOff>419100</xdr:colOff>
                    <xdr:row>44</xdr:row>
                    <xdr:rowOff>219075</xdr:rowOff>
                  </to>
                </anchor>
              </controlPr>
            </control>
          </mc:Choice>
        </mc:AlternateContent>
        <mc:AlternateContent xmlns:mc="http://schemas.openxmlformats.org/markup-compatibility/2006">
          <mc:Choice Requires="x14">
            <control shapeId="18494" r:id="rId8" name="Check Box 62">
              <controlPr locked="0" defaultSize="0" autoFill="0" autoLine="0" autoPict="0">
                <anchor moveWithCells="1" sizeWithCells="1">
                  <from>
                    <xdr:col>5</xdr:col>
                    <xdr:colOff>266700</xdr:colOff>
                    <xdr:row>44</xdr:row>
                    <xdr:rowOff>0</xdr:rowOff>
                  </from>
                  <to>
                    <xdr:col>5</xdr:col>
                    <xdr:colOff>685800</xdr:colOff>
                    <xdr:row>44</xdr:row>
                    <xdr:rowOff>219075</xdr:rowOff>
                  </to>
                </anchor>
              </controlPr>
            </control>
          </mc:Choice>
        </mc:AlternateContent>
        <mc:AlternateContent xmlns:mc="http://schemas.openxmlformats.org/markup-compatibility/2006">
          <mc:Choice Requires="x14">
            <control shapeId="18495" r:id="rId9" name="Check Box 63">
              <controlPr locked="0" defaultSize="0" autoFill="0" autoLine="0" autoPict="0" altText="H/C">
                <anchor moveWithCells="1" sizeWithCells="1">
                  <from>
                    <xdr:col>5</xdr:col>
                    <xdr:colOff>266700</xdr:colOff>
                    <xdr:row>44</xdr:row>
                    <xdr:rowOff>152400</xdr:rowOff>
                  </from>
                  <to>
                    <xdr:col>5</xdr:col>
                    <xdr:colOff>695325</xdr:colOff>
                    <xdr:row>44</xdr:row>
                    <xdr:rowOff>352425</xdr:rowOff>
                  </to>
                </anchor>
              </controlPr>
            </control>
          </mc:Choice>
        </mc:AlternateContent>
        <mc:AlternateContent xmlns:mc="http://schemas.openxmlformats.org/markup-compatibility/2006">
          <mc:Choice Requires="x14">
            <control shapeId="18496" r:id="rId10" name="Check Box 64">
              <controlPr locked="0" defaultSize="0" autoFill="0" autoLine="0" autoPict="0">
                <anchor moveWithCells="1" sizeWithCells="1">
                  <from>
                    <xdr:col>5</xdr:col>
                    <xdr:colOff>266700</xdr:colOff>
                    <xdr:row>44</xdr:row>
                    <xdr:rowOff>295275</xdr:rowOff>
                  </from>
                  <to>
                    <xdr:col>5</xdr:col>
                    <xdr:colOff>695325</xdr:colOff>
                    <xdr:row>45</xdr:row>
                    <xdr:rowOff>0</xdr:rowOff>
                  </to>
                </anchor>
              </controlPr>
            </control>
          </mc:Choice>
        </mc:AlternateContent>
        <mc:AlternateContent xmlns:mc="http://schemas.openxmlformats.org/markup-compatibility/2006">
          <mc:Choice Requires="x14">
            <control shapeId="18497" r:id="rId11" name="Check Box 65">
              <controlPr locked="0" defaultSize="0" autoFill="0" autoLine="0" autoPict="0">
                <anchor moveWithCells="1" sizeWithCells="1">
                  <from>
                    <xdr:col>5</xdr:col>
                    <xdr:colOff>695325</xdr:colOff>
                    <xdr:row>44</xdr:row>
                    <xdr:rowOff>285750</xdr:rowOff>
                  </from>
                  <to>
                    <xdr:col>6</xdr:col>
                    <xdr:colOff>352425</xdr:colOff>
                    <xdr:row>44</xdr:row>
                    <xdr:rowOff>504825</xdr:rowOff>
                  </to>
                </anchor>
              </controlPr>
            </control>
          </mc:Choice>
        </mc:AlternateContent>
        <mc:AlternateContent xmlns:mc="http://schemas.openxmlformats.org/markup-compatibility/2006">
          <mc:Choice Requires="x14">
            <control shapeId="18498" r:id="rId12" name="Check Box 66">
              <controlPr locked="0" defaultSize="0" autoFill="0" autoLine="0" autoPict="0">
                <anchor moveWithCells="1" sizeWithCells="1">
                  <from>
                    <xdr:col>5</xdr:col>
                    <xdr:colOff>695325</xdr:colOff>
                    <xdr:row>44</xdr:row>
                    <xdr:rowOff>152400</xdr:rowOff>
                  </from>
                  <to>
                    <xdr:col>6</xdr:col>
                    <xdr:colOff>371475</xdr:colOff>
                    <xdr:row>44</xdr:row>
                    <xdr:rowOff>352425</xdr:rowOff>
                  </to>
                </anchor>
              </controlPr>
            </control>
          </mc:Choice>
        </mc:AlternateContent>
        <mc:AlternateContent xmlns:mc="http://schemas.openxmlformats.org/markup-compatibility/2006">
          <mc:Choice Requires="x14">
            <control shapeId="18499" r:id="rId13" name="Check Box 67">
              <controlPr locked="0" defaultSize="0" autoFill="0" autoLine="0" autoPict="0">
                <anchor moveWithCells="1" sizeWithCells="1">
                  <from>
                    <xdr:col>5</xdr:col>
                    <xdr:colOff>695325</xdr:colOff>
                    <xdr:row>44</xdr:row>
                    <xdr:rowOff>0</xdr:rowOff>
                  </from>
                  <to>
                    <xdr:col>6</xdr:col>
                    <xdr:colOff>419100</xdr:colOff>
                    <xdr:row>44</xdr:row>
                    <xdr:rowOff>219075</xdr:rowOff>
                  </to>
                </anchor>
              </controlPr>
            </control>
          </mc:Choice>
        </mc:AlternateContent>
        <mc:AlternateContent xmlns:mc="http://schemas.openxmlformats.org/markup-compatibility/2006">
          <mc:Choice Requires="x14">
            <control shapeId="18500" r:id="rId14" name="Check Box 68">
              <controlPr locked="0" defaultSize="0" autoFill="0" autoLine="0" autoPict="0">
                <anchor moveWithCells="1" sizeWithCells="1">
                  <from>
                    <xdr:col>6</xdr:col>
                    <xdr:colOff>257175</xdr:colOff>
                    <xdr:row>44</xdr:row>
                    <xdr:rowOff>0</xdr:rowOff>
                  </from>
                  <to>
                    <xdr:col>6</xdr:col>
                    <xdr:colOff>666750</xdr:colOff>
                    <xdr:row>44</xdr:row>
                    <xdr:rowOff>219075</xdr:rowOff>
                  </to>
                </anchor>
              </controlPr>
            </control>
          </mc:Choice>
        </mc:AlternateContent>
        <mc:AlternateContent xmlns:mc="http://schemas.openxmlformats.org/markup-compatibility/2006">
          <mc:Choice Requires="x14">
            <control shapeId="18501" r:id="rId15" name="Check Box 69">
              <controlPr locked="0" defaultSize="0" autoFill="0" autoLine="0" autoPict="0" altText="H/C">
                <anchor moveWithCells="1" sizeWithCells="1">
                  <from>
                    <xdr:col>6</xdr:col>
                    <xdr:colOff>257175</xdr:colOff>
                    <xdr:row>44</xdr:row>
                    <xdr:rowOff>152400</xdr:rowOff>
                  </from>
                  <to>
                    <xdr:col>6</xdr:col>
                    <xdr:colOff>676275</xdr:colOff>
                    <xdr:row>44</xdr:row>
                    <xdr:rowOff>352425</xdr:rowOff>
                  </to>
                </anchor>
              </controlPr>
            </control>
          </mc:Choice>
        </mc:AlternateContent>
        <mc:AlternateContent xmlns:mc="http://schemas.openxmlformats.org/markup-compatibility/2006">
          <mc:Choice Requires="x14">
            <control shapeId="18502" r:id="rId16" name="Check Box 70">
              <controlPr locked="0" defaultSize="0" autoFill="0" autoLine="0" autoPict="0">
                <anchor moveWithCells="1" sizeWithCells="1">
                  <from>
                    <xdr:col>6</xdr:col>
                    <xdr:colOff>257175</xdr:colOff>
                    <xdr:row>44</xdr:row>
                    <xdr:rowOff>295275</xdr:rowOff>
                  </from>
                  <to>
                    <xdr:col>6</xdr:col>
                    <xdr:colOff>676275</xdr:colOff>
                    <xdr:row>45</xdr:row>
                    <xdr:rowOff>0</xdr:rowOff>
                  </to>
                </anchor>
              </controlPr>
            </control>
          </mc:Choice>
        </mc:AlternateContent>
        <mc:AlternateContent xmlns:mc="http://schemas.openxmlformats.org/markup-compatibility/2006">
          <mc:Choice Requires="x14">
            <control shapeId="18503" r:id="rId17" name="Check Box 71">
              <controlPr locked="0" defaultSize="0" autoFill="0" autoLine="0" autoPict="0">
                <anchor moveWithCells="1" sizeWithCells="1">
                  <from>
                    <xdr:col>6</xdr:col>
                    <xdr:colOff>685800</xdr:colOff>
                    <xdr:row>44</xdr:row>
                    <xdr:rowOff>285750</xdr:rowOff>
                  </from>
                  <to>
                    <xdr:col>7</xdr:col>
                    <xdr:colOff>342900</xdr:colOff>
                    <xdr:row>44</xdr:row>
                    <xdr:rowOff>504825</xdr:rowOff>
                  </to>
                </anchor>
              </controlPr>
            </control>
          </mc:Choice>
        </mc:AlternateContent>
        <mc:AlternateContent xmlns:mc="http://schemas.openxmlformats.org/markup-compatibility/2006">
          <mc:Choice Requires="x14">
            <control shapeId="18504" r:id="rId18" name="Check Box 72">
              <controlPr locked="0" defaultSize="0" autoFill="0" autoLine="0" autoPict="0">
                <anchor moveWithCells="1" sizeWithCells="1">
                  <from>
                    <xdr:col>6</xdr:col>
                    <xdr:colOff>685800</xdr:colOff>
                    <xdr:row>44</xdr:row>
                    <xdr:rowOff>152400</xdr:rowOff>
                  </from>
                  <to>
                    <xdr:col>7</xdr:col>
                    <xdr:colOff>361950</xdr:colOff>
                    <xdr:row>44</xdr:row>
                    <xdr:rowOff>352425</xdr:rowOff>
                  </to>
                </anchor>
              </controlPr>
            </control>
          </mc:Choice>
        </mc:AlternateContent>
        <mc:AlternateContent xmlns:mc="http://schemas.openxmlformats.org/markup-compatibility/2006">
          <mc:Choice Requires="x14">
            <control shapeId="18505" r:id="rId19" name="Check Box 73">
              <controlPr locked="0" defaultSize="0" autoFill="0" autoLine="0" autoPict="0">
                <anchor moveWithCells="1" sizeWithCells="1">
                  <from>
                    <xdr:col>6</xdr:col>
                    <xdr:colOff>685800</xdr:colOff>
                    <xdr:row>44</xdr:row>
                    <xdr:rowOff>0</xdr:rowOff>
                  </from>
                  <to>
                    <xdr:col>7</xdr:col>
                    <xdr:colOff>409575</xdr:colOff>
                    <xdr:row>44</xdr:row>
                    <xdr:rowOff>219075</xdr:rowOff>
                  </to>
                </anchor>
              </controlPr>
            </control>
          </mc:Choice>
        </mc:AlternateContent>
        <mc:AlternateContent xmlns:mc="http://schemas.openxmlformats.org/markup-compatibility/2006">
          <mc:Choice Requires="x14">
            <control shapeId="18506" r:id="rId20" name="Check Box 74">
              <controlPr locked="0" defaultSize="0" autoFill="0" autoLine="0" autoPict="0">
                <anchor moveWithCells="1" sizeWithCells="1">
                  <from>
                    <xdr:col>7</xdr:col>
                    <xdr:colOff>238125</xdr:colOff>
                    <xdr:row>44</xdr:row>
                    <xdr:rowOff>0</xdr:rowOff>
                  </from>
                  <to>
                    <xdr:col>7</xdr:col>
                    <xdr:colOff>657225</xdr:colOff>
                    <xdr:row>44</xdr:row>
                    <xdr:rowOff>219075</xdr:rowOff>
                  </to>
                </anchor>
              </controlPr>
            </control>
          </mc:Choice>
        </mc:AlternateContent>
        <mc:AlternateContent xmlns:mc="http://schemas.openxmlformats.org/markup-compatibility/2006">
          <mc:Choice Requires="x14">
            <control shapeId="18507" r:id="rId21" name="Check Box 75">
              <controlPr locked="0" defaultSize="0" autoFill="0" autoLine="0" autoPict="0" altText="H/C">
                <anchor moveWithCells="1" sizeWithCells="1">
                  <from>
                    <xdr:col>7</xdr:col>
                    <xdr:colOff>238125</xdr:colOff>
                    <xdr:row>44</xdr:row>
                    <xdr:rowOff>152400</xdr:rowOff>
                  </from>
                  <to>
                    <xdr:col>7</xdr:col>
                    <xdr:colOff>666750</xdr:colOff>
                    <xdr:row>44</xdr:row>
                    <xdr:rowOff>352425</xdr:rowOff>
                  </to>
                </anchor>
              </controlPr>
            </control>
          </mc:Choice>
        </mc:AlternateContent>
        <mc:AlternateContent xmlns:mc="http://schemas.openxmlformats.org/markup-compatibility/2006">
          <mc:Choice Requires="x14">
            <control shapeId="18508" r:id="rId22" name="Check Box 76">
              <controlPr locked="0" defaultSize="0" autoFill="0" autoLine="0" autoPict="0">
                <anchor moveWithCells="1" sizeWithCells="1">
                  <from>
                    <xdr:col>7</xdr:col>
                    <xdr:colOff>238125</xdr:colOff>
                    <xdr:row>44</xdr:row>
                    <xdr:rowOff>295275</xdr:rowOff>
                  </from>
                  <to>
                    <xdr:col>7</xdr:col>
                    <xdr:colOff>666750</xdr:colOff>
                    <xdr:row>45</xdr:row>
                    <xdr:rowOff>0</xdr:rowOff>
                  </to>
                </anchor>
              </controlPr>
            </control>
          </mc:Choice>
        </mc:AlternateContent>
        <mc:AlternateContent xmlns:mc="http://schemas.openxmlformats.org/markup-compatibility/2006">
          <mc:Choice Requires="x14">
            <control shapeId="18509" r:id="rId23" name="Check Box 77">
              <controlPr locked="0" defaultSize="0" autoFill="0" autoLine="0" autoPict="0">
                <anchor moveWithCells="1" sizeWithCells="1">
                  <from>
                    <xdr:col>7</xdr:col>
                    <xdr:colOff>666750</xdr:colOff>
                    <xdr:row>44</xdr:row>
                    <xdr:rowOff>285750</xdr:rowOff>
                  </from>
                  <to>
                    <xdr:col>8</xdr:col>
                    <xdr:colOff>323850</xdr:colOff>
                    <xdr:row>44</xdr:row>
                    <xdr:rowOff>504825</xdr:rowOff>
                  </to>
                </anchor>
              </controlPr>
            </control>
          </mc:Choice>
        </mc:AlternateContent>
        <mc:AlternateContent xmlns:mc="http://schemas.openxmlformats.org/markup-compatibility/2006">
          <mc:Choice Requires="x14">
            <control shapeId="18510" r:id="rId24" name="Check Box 78">
              <controlPr locked="0" defaultSize="0" autoFill="0" autoLine="0" autoPict="0">
                <anchor moveWithCells="1" sizeWithCells="1">
                  <from>
                    <xdr:col>7</xdr:col>
                    <xdr:colOff>666750</xdr:colOff>
                    <xdr:row>44</xdr:row>
                    <xdr:rowOff>152400</xdr:rowOff>
                  </from>
                  <to>
                    <xdr:col>8</xdr:col>
                    <xdr:colOff>342900</xdr:colOff>
                    <xdr:row>44</xdr:row>
                    <xdr:rowOff>352425</xdr:rowOff>
                  </to>
                </anchor>
              </controlPr>
            </control>
          </mc:Choice>
        </mc:AlternateContent>
        <mc:AlternateContent xmlns:mc="http://schemas.openxmlformats.org/markup-compatibility/2006">
          <mc:Choice Requires="x14">
            <control shapeId="18511" r:id="rId25" name="Check Box 79">
              <controlPr locked="0" defaultSize="0" autoFill="0" autoLine="0" autoPict="0">
                <anchor moveWithCells="1" sizeWithCells="1">
                  <from>
                    <xdr:col>8</xdr:col>
                    <xdr:colOff>228600</xdr:colOff>
                    <xdr:row>44</xdr:row>
                    <xdr:rowOff>0</xdr:rowOff>
                  </from>
                  <to>
                    <xdr:col>8</xdr:col>
                    <xdr:colOff>638175</xdr:colOff>
                    <xdr:row>44</xdr:row>
                    <xdr:rowOff>219075</xdr:rowOff>
                  </to>
                </anchor>
              </controlPr>
            </control>
          </mc:Choice>
        </mc:AlternateContent>
        <mc:AlternateContent xmlns:mc="http://schemas.openxmlformats.org/markup-compatibility/2006">
          <mc:Choice Requires="x14">
            <control shapeId="18512" r:id="rId26" name="Check Box 80">
              <controlPr locked="0" defaultSize="0" autoFill="0" autoLine="0" autoPict="0" altText="H/C">
                <anchor moveWithCells="1" sizeWithCells="1">
                  <from>
                    <xdr:col>8</xdr:col>
                    <xdr:colOff>228600</xdr:colOff>
                    <xdr:row>44</xdr:row>
                    <xdr:rowOff>152400</xdr:rowOff>
                  </from>
                  <to>
                    <xdr:col>8</xdr:col>
                    <xdr:colOff>647700</xdr:colOff>
                    <xdr:row>44</xdr:row>
                    <xdr:rowOff>352425</xdr:rowOff>
                  </to>
                </anchor>
              </controlPr>
            </control>
          </mc:Choice>
        </mc:AlternateContent>
        <mc:AlternateContent xmlns:mc="http://schemas.openxmlformats.org/markup-compatibility/2006">
          <mc:Choice Requires="x14">
            <control shapeId="18513" r:id="rId27" name="Check Box 81">
              <controlPr locked="0" defaultSize="0" autoFill="0" autoLine="0" autoPict="0">
                <anchor moveWithCells="1" sizeWithCells="1">
                  <from>
                    <xdr:col>8</xdr:col>
                    <xdr:colOff>228600</xdr:colOff>
                    <xdr:row>44</xdr:row>
                    <xdr:rowOff>295275</xdr:rowOff>
                  </from>
                  <to>
                    <xdr:col>8</xdr:col>
                    <xdr:colOff>647700</xdr:colOff>
                    <xdr:row>45</xdr:row>
                    <xdr:rowOff>0</xdr:rowOff>
                  </to>
                </anchor>
              </controlPr>
            </control>
          </mc:Choice>
        </mc:AlternateContent>
        <mc:AlternateContent xmlns:mc="http://schemas.openxmlformats.org/markup-compatibility/2006">
          <mc:Choice Requires="x14">
            <control shapeId="18514" r:id="rId28" name="Check Box 82">
              <controlPr locked="0" defaultSize="0" autoFill="0" autoLine="0" autoPict="0">
                <anchor moveWithCells="1" sizeWithCells="1">
                  <from>
                    <xdr:col>8</xdr:col>
                    <xdr:colOff>647700</xdr:colOff>
                    <xdr:row>44</xdr:row>
                    <xdr:rowOff>285750</xdr:rowOff>
                  </from>
                  <to>
                    <xdr:col>9</xdr:col>
                    <xdr:colOff>352425</xdr:colOff>
                    <xdr:row>44</xdr:row>
                    <xdr:rowOff>504825</xdr:rowOff>
                  </to>
                </anchor>
              </controlPr>
            </control>
          </mc:Choice>
        </mc:AlternateContent>
        <mc:AlternateContent xmlns:mc="http://schemas.openxmlformats.org/markup-compatibility/2006">
          <mc:Choice Requires="x14">
            <control shapeId="18515" r:id="rId29" name="Check Box 83">
              <controlPr locked="0" defaultSize="0" autoFill="0" autoLine="0" autoPict="0">
                <anchor moveWithCells="1" sizeWithCells="1">
                  <from>
                    <xdr:col>8</xdr:col>
                    <xdr:colOff>647700</xdr:colOff>
                    <xdr:row>44</xdr:row>
                    <xdr:rowOff>152400</xdr:rowOff>
                  </from>
                  <to>
                    <xdr:col>9</xdr:col>
                    <xdr:colOff>371475</xdr:colOff>
                    <xdr:row>44</xdr:row>
                    <xdr:rowOff>352425</xdr:rowOff>
                  </to>
                </anchor>
              </controlPr>
            </control>
          </mc:Choice>
        </mc:AlternateContent>
        <mc:AlternateContent xmlns:mc="http://schemas.openxmlformats.org/markup-compatibility/2006">
          <mc:Choice Requires="x14">
            <control shapeId="18516" r:id="rId30" name="Check Box 84">
              <controlPr locked="0" defaultSize="0" autoFill="0" autoLine="0" autoPict="0">
                <anchor moveWithCells="1" sizeWithCells="1">
                  <from>
                    <xdr:col>8</xdr:col>
                    <xdr:colOff>647700</xdr:colOff>
                    <xdr:row>44</xdr:row>
                    <xdr:rowOff>0</xdr:rowOff>
                  </from>
                  <to>
                    <xdr:col>9</xdr:col>
                    <xdr:colOff>419100</xdr:colOff>
                    <xdr:row>44</xdr:row>
                    <xdr:rowOff>219075</xdr:rowOff>
                  </to>
                </anchor>
              </controlPr>
            </control>
          </mc:Choice>
        </mc:AlternateContent>
        <mc:AlternateContent xmlns:mc="http://schemas.openxmlformats.org/markup-compatibility/2006">
          <mc:Choice Requires="x14">
            <control shapeId="18517" r:id="rId31" name="Check Box 85">
              <controlPr locked="0" defaultSize="0" autoFill="0" autoLine="0" autoPict="0">
                <anchor moveWithCells="1" sizeWithCells="1">
                  <from>
                    <xdr:col>9</xdr:col>
                    <xdr:colOff>257175</xdr:colOff>
                    <xdr:row>44</xdr:row>
                    <xdr:rowOff>0</xdr:rowOff>
                  </from>
                  <to>
                    <xdr:col>9</xdr:col>
                    <xdr:colOff>666750</xdr:colOff>
                    <xdr:row>44</xdr:row>
                    <xdr:rowOff>219075</xdr:rowOff>
                  </to>
                </anchor>
              </controlPr>
            </control>
          </mc:Choice>
        </mc:AlternateContent>
        <mc:AlternateContent xmlns:mc="http://schemas.openxmlformats.org/markup-compatibility/2006">
          <mc:Choice Requires="x14">
            <control shapeId="18518" r:id="rId32" name="Check Box 86">
              <controlPr locked="0" defaultSize="0" autoFill="0" autoLine="0" autoPict="0" altText="H/C">
                <anchor moveWithCells="1" sizeWithCells="1">
                  <from>
                    <xdr:col>9</xdr:col>
                    <xdr:colOff>257175</xdr:colOff>
                    <xdr:row>44</xdr:row>
                    <xdr:rowOff>152400</xdr:rowOff>
                  </from>
                  <to>
                    <xdr:col>10</xdr:col>
                    <xdr:colOff>0</xdr:colOff>
                    <xdr:row>44</xdr:row>
                    <xdr:rowOff>352425</xdr:rowOff>
                  </to>
                </anchor>
              </controlPr>
            </control>
          </mc:Choice>
        </mc:AlternateContent>
        <mc:AlternateContent xmlns:mc="http://schemas.openxmlformats.org/markup-compatibility/2006">
          <mc:Choice Requires="x14">
            <control shapeId="18519" r:id="rId33" name="Check Box 87">
              <controlPr locked="0" defaultSize="0" autoFill="0" autoLine="0" autoPict="0">
                <anchor moveWithCells="1" sizeWithCells="1">
                  <from>
                    <xdr:col>9</xdr:col>
                    <xdr:colOff>257175</xdr:colOff>
                    <xdr:row>44</xdr:row>
                    <xdr:rowOff>295275</xdr:rowOff>
                  </from>
                  <to>
                    <xdr:col>10</xdr:col>
                    <xdr:colOff>0</xdr:colOff>
                    <xdr:row>45</xdr:row>
                    <xdr:rowOff>0</xdr:rowOff>
                  </to>
                </anchor>
              </controlPr>
            </control>
          </mc:Choice>
        </mc:AlternateContent>
        <mc:AlternateContent xmlns:mc="http://schemas.openxmlformats.org/markup-compatibility/2006">
          <mc:Choice Requires="x14">
            <control shapeId="18520" r:id="rId34" name="Check Box 88">
              <controlPr locked="0" defaultSize="0" autoFill="0" autoLine="0" autoPict="0">
                <anchor moveWithCells="1" sizeWithCells="1">
                  <from>
                    <xdr:col>7</xdr:col>
                    <xdr:colOff>676275</xdr:colOff>
                    <xdr:row>44</xdr:row>
                    <xdr:rowOff>0</xdr:rowOff>
                  </from>
                  <to>
                    <xdr:col>8</xdr:col>
                    <xdr:colOff>304800</xdr:colOff>
                    <xdr:row>44</xdr:row>
                    <xdr:rowOff>219075</xdr:rowOff>
                  </to>
                </anchor>
              </controlPr>
            </control>
          </mc:Choice>
        </mc:AlternateContent>
        <mc:AlternateContent xmlns:mc="http://schemas.openxmlformats.org/markup-compatibility/2006">
          <mc:Choice Requires="x14">
            <control shapeId="18460" r:id="rId35" name="Check Box 28">
              <controlPr locked="0" defaultSize="0" autoFill="0" autoLine="0" autoPict="0">
                <anchor moveWithCells="1" sizeWithCells="1">
                  <from>
                    <xdr:col>5</xdr:col>
                    <xdr:colOff>0</xdr:colOff>
                    <xdr:row>11</xdr:row>
                    <xdr:rowOff>266700</xdr:rowOff>
                  </from>
                  <to>
                    <xdr:col>5</xdr:col>
                    <xdr:colOff>352425</xdr:colOff>
                    <xdr:row>11</xdr:row>
                    <xdr:rowOff>485775</xdr:rowOff>
                  </to>
                </anchor>
              </controlPr>
            </control>
          </mc:Choice>
        </mc:AlternateContent>
        <mc:AlternateContent xmlns:mc="http://schemas.openxmlformats.org/markup-compatibility/2006">
          <mc:Choice Requires="x14">
            <control shapeId="18461" r:id="rId36" name="Check Box 29">
              <controlPr locked="0" defaultSize="0" autoFill="0" autoLine="0" autoPict="0">
                <anchor moveWithCells="1" sizeWithCells="1">
                  <from>
                    <xdr:col>5</xdr:col>
                    <xdr:colOff>0</xdr:colOff>
                    <xdr:row>11</xdr:row>
                    <xdr:rowOff>123825</xdr:rowOff>
                  </from>
                  <to>
                    <xdr:col>5</xdr:col>
                    <xdr:colOff>371475</xdr:colOff>
                    <xdr:row>11</xdr:row>
                    <xdr:rowOff>333375</xdr:rowOff>
                  </to>
                </anchor>
              </controlPr>
            </control>
          </mc:Choice>
        </mc:AlternateContent>
        <mc:AlternateContent xmlns:mc="http://schemas.openxmlformats.org/markup-compatibility/2006">
          <mc:Choice Requires="x14">
            <control shapeId="18462" r:id="rId37" name="Check Box 30">
              <controlPr locked="0" defaultSize="0" autoFill="0" autoLine="0" autoPict="0">
                <anchor moveWithCells="1" sizeWithCells="1">
                  <from>
                    <xdr:col>5</xdr:col>
                    <xdr:colOff>0</xdr:colOff>
                    <xdr:row>10</xdr:row>
                    <xdr:rowOff>76200</xdr:rowOff>
                  </from>
                  <to>
                    <xdr:col>5</xdr:col>
                    <xdr:colOff>419100</xdr:colOff>
                    <xdr:row>11</xdr:row>
                    <xdr:rowOff>190500</xdr:rowOff>
                  </to>
                </anchor>
              </controlPr>
            </control>
          </mc:Choice>
        </mc:AlternateContent>
        <mc:AlternateContent xmlns:mc="http://schemas.openxmlformats.org/markup-compatibility/2006">
          <mc:Choice Requires="x14">
            <control shapeId="18463" r:id="rId38" name="Check Box 31">
              <controlPr locked="0" defaultSize="0" autoFill="0" autoLine="0" autoPict="0">
                <anchor moveWithCells="1" sizeWithCells="1">
                  <from>
                    <xdr:col>5</xdr:col>
                    <xdr:colOff>266700</xdr:colOff>
                    <xdr:row>10</xdr:row>
                    <xdr:rowOff>76200</xdr:rowOff>
                  </from>
                  <to>
                    <xdr:col>5</xdr:col>
                    <xdr:colOff>685800</xdr:colOff>
                    <xdr:row>11</xdr:row>
                    <xdr:rowOff>190500</xdr:rowOff>
                  </to>
                </anchor>
              </controlPr>
            </control>
          </mc:Choice>
        </mc:AlternateContent>
        <mc:AlternateContent xmlns:mc="http://schemas.openxmlformats.org/markup-compatibility/2006">
          <mc:Choice Requires="x14">
            <control shapeId="18464" r:id="rId39" name="Check Box 32">
              <controlPr locked="0" defaultSize="0" autoFill="0" autoLine="0" autoPict="0" altText="H/C">
                <anchor moveWithCells="1" sizeWithCells="1">
                  <from>
                    <xdr:col>5</xdr:col>
                    <xdr:colOff>266700</xdr:colOff>
                    <xdr:row>11</xdr:row>
                    <xdr:rowOff>123825</xdr:rowOff>
                  </from>
                  <to>
                    <xdr:col>5</xdr:col>
                    <xdr:colOff>695325</xdr:colOff>
                    <xdr:row>11</xdr:row>
                    <xdr:rowOff>333375</xdr:rowOff>
                  </to>
                </anchor>
              </controlPr>
            </control>
          </mc:Choice>
        </mc:AlternateContent>
        <mc:AlternateContent xmlns:mc="http://schemas.openxmlformats.org/markup-compatibility/2006">
          <mc:Choice Requires="x14">
            <control shapeId="18465" r:id="rId40" name="Check Box 33">
              <controlPr locked="0" defaultSize="0" autoFill="0" autoLine="0" autoPict="0">
                <anchor moveWithCells="1" sizeWithCells="1">
                  <from>
                    <xdr:col>5</xdr:col>
                    <xdr:colOff>266700</xdr:colOff>
                    <xdr:row>11</xdr:row>
                    <xdr:rowOff>276225</xdr:rowOff>
                  </from>
                  <to>
                    <xdr:col>5</xdr:col>
                    <xdr:colOff>695325</xdr:colOff>
                    <xdr:row>11</xdr:row>
                    <xdr:rowOff>495300</xdr:rowOff>
                  </to>
                </anchor>
              </controlPr>
            </control>
          </mc:Choice>
        </mc:AlternateContent>
        <mc:AlternateContent xmlns:mc="http://schemas.openxmlformats.org/markup-compatibility/2006">
          <mc:Choice Requires="x14">
            <control shapeId="18466" r:id="rId41" name="Check Box 34">
              <controlPr locked="0" defaultSize="0" autoFill="0" autoLine="0" autoPict="0">
                <anchor moveWithCells="1" sizeWithCells="1">
                  <from>
                    <xdr:col>5</xdr:col>
                    <xdr:colOff>695325</xdr:colOff>
                    <xdr:row>11</xdr:row>
                    <xdr:rowOff>266700</xdr:rowOff>
                  </from>
                  <to>
                    <xdr:col>6</xdr:col>
                    <xdr:colOff>352425</xdr:colOff>
                    <xdr:row>11</xdr:row>
                    <xdr:rowOff>485775</xdr:rowOff>
                  </to>
                </anchor>
              </controlPr>
            </control>
          </mc:Choice>
        </mc:AlternateContent>
        <mc:AlternateContent xmlns:mc="http://schemas.openxmlformats.org/markup-compatibility/2006">
          <mc:Choice Requires="x14">
            <control shapeId="18467" r:id="rId42" name="Check Box 35">
              <controlPr locked="0" defaultSize="0" autoFill="0" autoLine="0" autoPict="0">
                <anchor moveWithCells="1" sizeWithCells="1">
                  <from>
                    <xdr:col>5</xdr:col>
                    <xdr:colOff>695325</xdr:colOff>
                    <xdr:row>11</xdr:row>
                    <xdr:rowOff>123825</xdr:rowOff>
                  </from>
                  <to>
                    <xdr:col>6</xdr:col>
                    <xdr:colOff>371475</xdr:colOff>
                    <xdr:row>11</xdr:row>
                    <xdr:rowOff>333375</xdr:rowOff>
                  </to>
                </anchor>
              </controlPr>
            </control>
          </mc:Choice>
        </mc:AlternateContent>
        <mc:AlternateContent xmlns:mc="http://schemas.openxmlformats.org/markup-compatibility/2006">
          <mc:Choice Requires="x14">
            <control shapeId="18468" r:id="rId43" name="Check Box 36">
              <controlPr locked="0" defaultSize="0" autoFill="0" autoLine="0" autoPict="0">
                <anchor moveWithCells="1" sizeWithCells="1">
                  <from>
                    <xdr:col>5</xdr:col>
                    <xdr:colOff>695325</xdr:colOff>
                    <xdr:row>10</xdr:row>
                    <xdr:rowOff>76200</xdr:rowOff>
                  </from>
                  <to>
                    <xdr:col>6</xdr:col>
                    <xdr:colOff>419100</xdr:colOff>
                    <xdr:row>11</xdr:row>
                    <xdr:rowOff>190500</xdr:rowOff>
                  </to>
                </anchor>
              </controlPr>
            </control>
          </mc:Choice>
        </mc:AlternateContent>
        <mc:AlternateContent xmlns:mc="http://schemas.openxmlformats.org/markup-compatibility/2006">
          <mc:Choice Requires="x14">
            <control shapeId="18469" r:id="rId44" name="Check Box 37">
              <controlPr locked="0" defaultSize="0" autoFill="0" autoLine="0" autoPict="0">
                <anchor moveWithCells="1" sizeWithCells="1">
                  <from>
                    <xdr:col>6</xdr:col>
                    <xdr:colOff>257175</xdr:colOff>
                    <xdr:row>10</xdr:row>
                    <xdr:rowOff>76200</xdr:rowOff>
                  </from>
                  <to>
                    <xdr:col>6</xdr:col>
                    <xdr:colOff>666750</xdr:colOff>
                    <xdr:row>11</xdr:row>
                    <xdr:rowOff>190500</xdr:rowOff>
                  </to>
                </anchor>
              </controlPr>
            </control>
          </mc:Choice>
        </mc:AlternateContent>
        <mc:AlternateContent xmlns:mc="http://schemas.openxmlformats.org/markup-compatibility/2006">
          <mc:Choice Requires="x14">
            <control shapeId="18470" r:id="rId45" name="Check Box 38">
              <controlPr locked="0" defaultSize="0" autoFill="0" autoLine="0" autoPict="0" altText="H/C">
                <anchor moveWithCells="1" sizeWithCells="1">
                  <from>
                    <xdr:col>6</xdr:col>
                    <xdr:colOff>257175</xdr:colOff>
                    <xdr:row>11</xdr:row>
                    <xdr:rowOff>123825</xdr:rowOff>
                  </from>
                  <to>
                    <xdr:col>6</xdr:col>
                    <xdr:colOff>676275</xdr:colOff>
                    <xdr:row>11</xdr:row>
                    <xdr:rowOff>333375</xdr:rowOff>
                  </to>
                </anchor>
              </controlPr>
            </control>
          </mc:Choice>
        </mc:AlternateContent>
        <mc:AlternateContent xmlns:mc="http://schemas.openxmlformats.org/markup-compatibility/2006">
          <mc:Choice Requires="x14">
            <control shapeId="18471" r:id="rId46" name="Check Box 39">
              <controlPr locked="0" defaultSize="0" autoFill="0" autoLine="0" autoPict="0">
                <anchor moveWithCells="1" sizeWithCells="1">
                  <from>
                    <xdr:col>6</xdr:col>
                    <xdr:colOff>257175</xdr:colOff>
                    <xdr:row>11</xdr:row>
                    <xdr:rowOff>276225</xdr:rowOff>
                  </from>
                  <to>
                    <xdr:col>6</xdr:col>
                    <xdr:colOff>676275</xdr:colOff>
                    <xdr:row>11</xdr:row>
                    <xdr:rowOff>495300</xdr:rowOff>
                  </to>
                </anchor>
              </controlPr>
            </control>
          </mc:Choice>
        </mc:AlternateContent>
        <mc:AlternateContent xmlns:mc="http://schemas.openxmlformats.org/markup-compatibility/2006">
          <mc:Choice Requires="x14">
            <control shapeId="18472" r:id="rId47" name="Check Box 40">
              <controlPr locked="0" defaultSize="0" autoFill="0" autoLine="0" autoPict="0">
                <anchor moveWithCells="1" sizeWithCells="1">
                  <from>
                    <xdr:col>6</xdr:col>
                    <xdr:colOff>685800</xdr:colOff>
                    <xdr:row>11</xdr:row>
                    <xdr:rowOff>266700</xdr:rowOff>
                  </from>
                  <to>
                    <xdr:col>7</xdr:col>
                    <xdr:colOff>342900</xdr:colOff>
                    <xdr:row>11</xdr:row>
                    <xdr:rowOff>485775</xdr:rowOff>
                  </to>
                </anchor>
              </controlPr>
            </control>
          </mc:Choice>
        </mc:AlternateContent>
        <mc:AlternateContent xmlns:mc="http://schemas.openxmlformats.org/markup-compatibility/2006">
          <mc:Choice Requires="x14">
            <control shapeId="18473" r:id="rId48" name="Check Box 41">
              <controlPr locked="0" defaultSize="0" autoFill="0" autoLine="0" autoPict="0">
                <anchor moveWithCells="1" sizeWithCells="1">
                  <from>
                    <xdr:col>6</xdr:col>
                    <xdr:colOff>685800</xdr:colOff>
                    <xdr:row>11</xdr:row>
                    <xdr:rowOff>123825</xdr:rowOff>
                  </from>
                  <to>
                    <xdr:col>7</xdr:col>
                    <xdr:colOff>361950</xdr:colOff>
                    <xdr:row>11</xdr:row>
                    <xdr:rowOff>333375</xdr:rowOff>
                  </to>
                </anchor>
              </controlPr>
            </control>
          </mc:Choice>
        </mc:AlternateContent>
        <mc:AlternateContent xmlns:mc="http://schemas.openxmlformats.org/markup-compatibility/2006">
          <mc:Choice Requires="x14">
            <control shapeId="18474" r:id="rId49" name="Check Box 42">
              <controlPr locked="0" defaultSize="0" autoFill="0" autoLine="0" autoPict="0">
                <anchor moveWithCells="1" sizeWithCells="1">
                  <from>
                    <xdr:col>6</xdr:col>
                    <xdr:colOff>685800</xdr:colOff>
                    <xdr:row>10</xdr:row>
                    <xdr:rowOff>76200</xdr:rowOff>
                  </from>
                  <to>
                    <xdr:col>7</xdr:col>
                    <xdr:colOff>409575</xdr:colOff>
                    <xdr:row>11</xdr:row>
                    <xdr:rowOff>190500</xdr:rowOff>
                  </to>
                </anchor>
              </controlPr>
            </control>
          </mc:Choice>
        </mc:AlternateContent>
        <mc:AlternateContent xmlns:mc="http://schemas.openxmlformats.org/markup-compatibility/2006">
          <mc:Choice Requires="x14">
            <control shapeId="18475" r:id="rId50" name="Check Box 43">
              <controlPr locked="0" defaultSize="0" autoFill="0" autoLine="0" autoPict="0">
                <anchor moveWithCells="1" sizeWithCells="1">
                  <from>
                    <xdr:col>7</xdr:col>
                    <xdr:colOff>238125</xdr:colOff>
                    <xdr:row>10</xdr:row>
                    <xdr:rowOff>76200</xdr:rowOff>
                  </from>
                  <to>
                    <xdr:col>7</xdr:col>
                    <xdr:colOff>657225</xdr:colOff>
                    <xdr:row>11</xdr:row>
                    <xdr:rowOff>190500</xdr:rowOff>
                  </to>
                </anchor>
              </controlPr>
            </control>
          </mc:Choice>
        </mc:AlternateContent>
        <mc:AlternateContent xmlns:mc="http://schemas.openxmlformats.org/markup-compatibility/2006">
          <mc:Choice Requires="x14">
            <control shapeId="18476" r:id="rId51" name="Check Box 44">
              <controlPr locked="0" defaultSize="0" autoFill="0" autoLine="0" autoPict="0" altText="H/C">
                <anchor moveWithCells="1" sizeWithCells="1">
                  <from>
                    <xdr:col>7</xdr:col>
                    <xdr:colOff>238125</xdr:colOff>
                    <xdr:row>11</xdr:row>
                    <xdr:rowOff>123825</xdr:rowOff>
                  </from>
                  <to>
                    <xdr:col>7</xdr:col>
                    <xdr:colOff>666750</xdr:colOff>
                    <xdr:row>11</xdr:row>
                    <xdr:rowOff>333375</xdr:rowOff>
                  </to>
                </anchor>
              </controlPr>
            </control>
          </mc:Choice>
        </mc:AlternateContent>
        <mc:AlternateContent xmlns:mc="http://schemas.openxmlformats.org/markup-compatibility/2006">
          <mc:Choice Requires="x14">
            <control shapeId="18477" r:id="rId52" name="Check Box 45">
              <controlPr locked="0" defaultSize="0" autoFill="0" autoLine="0" autoPict="0">
                <anchor moveWithCells="1" sizeWithCells="1">
                  <from>
                    <xdr:col>7</xdr:col>
                    <xdr:colOff>238125</xdr:colOff>
                    <xdr:row>11</xdr:row>
                    <xdr:rowOff>276225</xdr:rowOff>
                  </from>
                  <to>
                    <xdr:col>7</xdr:col>
                    <xdr:colOff>666750</xdr:colOff>
                    <xdr:row>11</xdr:row>
                    <xdr:rowOff>495300</xdr:rowOff>
                  </to>
                </anchor>
              </controlPr>
            </control>
          </mc:Choice>
        </mc:AlternateContent>
        <mc:AlternateContent xmlns:mc="http://schemas.openxmlformats.org/markup-compatibility/2006">
          <mc:Choice Requires="x14">
            <control shapeId="18478" r:id="rId53" name="Check Box 46">
              <controlPr locked="0" defaultSize="0" autoFill="0" autoLine="0" autoPict="0">
                <anchor moveWithCells="1" sizeWithCells="1">
                  <from>
                    <xdr:col>7</xdr:col>
                    <xdr:colOff>666750</xdr:colOff>
                    <xdr:row>11</xdr:row>
                    <xdr:rowOff>266700</xdr:rowOff>
                  </from>
                  <to>
                    <xdr:col>8</xdr:col>
                    <xdr:colOff>323850</xdr:colOff>
                    <xdr:row>11</xdr:row>
                    <xdr:rowOff>485775</xdr:rowOff>
                  </to>
                </anchor>
              </controlPr>
            </control>
          </mc:Choice>
        </mc:AlternateContent>
        <mc:AlternateContent xmlns:mc="http://schemas.openxmlformats.org/markup-compatibility/2006">
          <mc:Choice Requires="x14">
            <control shapeId="18479" r:id="rId54" name="Check Box 47">
              <controlPr locked="0" defaultSize="0" autoFill="0" autoLine="0" autoPict="0">
                <anchor moveWithCells="1" sizeWithCells="1">
                  <from>
                    <xdr:col>7</xdr:col>
                    <xdr:colOff>666750</xdr:colOff>
                    <xdr:row>11</xdr:row>
                    <xdr:rowOff>123825</xdr:rowOff>
                  </from>
                  <to>
                    <xdr:col>8</xdr:col>
                    <xdr:colOff>342900</xdr:colOff>
                    <xdr:row>11</xdr:row>
                    <xdr:rowOff>333375</xdr:rowOff>
                  </to>
                </anchor>
              </controlPr>
            </control>
          </mc:Choice>
        </mc:AlternateContent>
        <mc:AlternateContent xmlns:mc="http://schemas.openxmlformats.org/markup-compatibility/2006">
          <mc:Choice Requires="x14">
            <control shapeId="18480" r:id="rId55" name="Check Box 48">
              <controlPr locked="0" defaultSize="0" autoFill="0" autoLine="0" autoPict="0">
                <anchor moveWithCells="1" sizeWithCells="1">
                  <from>
                    <xdr:col>8</xdr:col>
                    <xdr:colOff>228600</xdr:colOff>
                    <xdr:row>10</xdr:row>
                    <xdr:rowOff>76200</xdr:rowOff>
                  </from>
                  <to>
                    <xdr:col>8</xdr:col>
                    <xdr:colOff>638175</xdr:colOff>
                    <xdr:row>11</xdr:row>
                    <xdr:rowOff>190500</xdr:rowOff>
                  </to>
                </anchor>
              </controlPr>
            </control>
          </mc:Choice>
        </mc:AlternateContent>
        <mc:AlternateContent xmlns:mc="http://schemas.openxmlformats.org/markup-compatibility/2006">
          <mc:Choice Requires="x14">
            <control shapeId="18481" r:id="rId56" name="Check Box 49">
              <controlPr locked="0" defaultSize="0" autoFill="0" autoLine="0" autoPict="0" altText="H/C">
                <anchor moveWithCells="1" sizeWithCells="1">
                  <from>
                    <xdr:col>8</xdr:col>
                    <xdr:colOff>228600</xdr:colOff>
                    <xdr:row>11</xdr:row>
                    <xdr:rowOff>123825</xdr:rowOff>
                  </from>
                  <to>
                    <xdr:col>8</xdr:col>
                    <xdr:colOff>647700</xdr:colOff>
                    <xdr:row>11</xdr:row>
                    <xdr:rowOff>333375</xdr:rowOff>
                  </to>
                </anchor>
              </controlPr>
            </control>
          </mc:Choice>
        </mc:AlternateContent>
        <mc:AlternateContent xmlns:mc="http://schemas.openxmlformats.org/markup-compatibility/2006">
          <mc:Choice Requires="x14">
            <control shapeId="18482" r:id="rId57" name="Check Box 50">
              <controlPr locked="0" defaultSize="0" autoFill="0" autoLine="0" autoPict="0">
                <anchor moveWithCells="1" sizeWithCells="1">
                  <from>
                    <xdr:col>8</xdr:col>
                    <xdr:colOff>228600</xdr:colOff>
                    <xdr:row>11</xdr:row>
                    <xdr:rowOff>276225</xdr:rowOff>
                  </from>
                  <to>
                    <xdr:col>8</xdr:col>
                    <xdr:colOff>647700</xdr:colOff>
                    <xdr:row>11</xdr:row>
                    <xdr:rowOff>495300</xdr:rowOff>
                  </to>
                </anchor>
              </controlPr>
            </control>
          </mc:Choice>
        </mc:AlternateContent>
        <mc:AlternateContent xmlns:mc="http://schemas.openxmlformats.org/markup-compatibility/2006">
          <mc:Choice Requires="x14">
            <control shapeId="18483" r:id="rId58" name="Check Box 51">
              <controlPr locked="0" defaultSize="0" autoFill="0" autoLine="0" autoPict="0">
                <anchor moveWithCells="1" sizeWithCells="1">
                  <from>
                    <xdr:col>8</xdr:col>
                    <xdr:colOff>647700</xdr:colOff>
                    <xdr:row>11</xdr:row>
                    <xdr:rowOff>266700</xdr:rowOff>
                  </from>
                  <to>
                    <xdr:col>9</xdr:col>
                    <xdr:colOff>352425</xdr:colOff>
                    <xdr:row>11</xdr:row>
                    <xdr:rowOff>485775</xdr:rowOff>
                  </to>
                </anchor>
              </controlPr>
            </control>
          </mc:Choice>
        </mc:AlternateContent>
        <mc:AlternateContent xmlns:mc="http://schemas.openxmlformats.org/markup-compatibility/2006">
          <mc:Choice Requires="x14">
            <control shapeId="18484" r:id="rId59" name="Check Box 52">
              <controlPr locked="0" defaultSize="0" autoFill="0" autoLine="0" autoPict="0">
                <anchor moveWithCells="1" sizeWithCells="1">
                  <from>
                    <xdr:col>8</xdr:col>
                    <xdr:colOff>647700</xdr:colOff>
                    <xdr:row>11</xdr:row>
                    <xdr:rowOff>123825</xdr:rowOff>
                  </from>
                  <to>
                    <xdr:col>9</xdr:col>
                    <xdr:colOff>371475</xdr:colOff>
                    <xdr:row>11</xdr:row>
                    <xdr:rowOff>333375</xdr:rowOff>
                  </to>
                </anchor>
              </controlPr>
            </control>
          </mc:Choice>
        </mc:AlternateContent>
        <mc:AlternateContent xmlns:mc="http://schemas.openxmlformats.org/markup-compatibility/2006">
          <mc:Choice Requires="x14">
            <control shapeId="18485" r:id="rId60" name="Check Box 53">
              <controlPr locked="0" defaultSize="0" autoFill="0" autoLine="0" autoPict="0">
                <anchor moveWithCells="1" sizeWithCells="1">
                  <from>
                    <xdr:col>8</xdr:col>
                    <xdr:colOff>647700</xdr:colOff>
                    <xdr:row>10</xdr:row>
                    <xdr:rowOff>76200</xdr:rowOff>
                  </from>
                  <to>
                    <xdr:col>9</xdr:col>
                    <xdr:colOff>419100</xdr:colOff>
                    <xdr:row>11</xdr:row>
                    <xdr:rowOff>190500</xdr:rowOff>
                  </to>
                </anchor>
              </controlPr>
            </control>
          </mc:Choice>
        </mc:AlternateContent>
        <mc:AlternateContent xmlns:mc="http://schemas.openxmlformats.org/markup-compatibility/2006">
          <mc:Choice Requires="x14">
            <control shapeId="18486" r:id="rId61" name="Check Box 54">
              <controlPr locked="0" defaultSize="0" autoFill="0" autoLine="0" autoPict="0">
                <anchor moveWithCells="1" sizeWithCells="1">
                  <from>
                    <xdr:col>9</xdr:col>
                    <xdr:colOff>257175</xdr:colOff>
                    <xdr:row>10</xdr:row>
                    <xdr:rowOff>76200</xdr:rowOff>
                  </from>
                  <to>
                    <xdr:col>9</xdr:col>
                    <xdr:colOff>666750</xdr:colOff>
                    <xdr:row>11</xdr:row>
                    <xdr:rowOff>190500</xdr:rowOff>
                  </to>
                </anchor>
              </controlPr>
            </control>
          </mc:Choice>
        </mc:AlternateContent>
        <mc:AlternateContent xmlns:mc="http://schemas.openxmlformats.org/markup-compatibility/2006">
          <mc:Choice Requires="x14">
            <control shapeId="18487" r:id="rId62" name="Check Box 55">
              <controlPr locked="0" defaultSize="0" autoFill="0" autoLine="0" autoPict="0" altText="H/C">
                <anchor moveWithCells="1" sizeWithCells="1">
                  <from>
                    <xdr:col>9</xdr:col>
                    <xdr:colOff>257175</xdr:colOff>
                    <xdr:row>11</xdr:row>
                    <xdr:rowOff>123825</xdr:rowOff>
                  </from>
                  <to>
                    <xdr:col>10</xdr:col>
                    <xdr:colOff>0</xdr:colOff>
                    <xdr:row>11</xdr:row>
                    <xdr:rowOff>333375</xdr:rowOff>
                  </to>
                </anchor>
              </controlPr>
            </control>
          </mc:Choice>
        </mc:AlternateContent>
        <mc:AlternateContent xmlns:mc="http://schemas.openxmlformats.org/markup-compatibility/2006">
          <mc:Choice Requires="x14">
            <control shapeId="18488" r:id="rId63" name="Check Box 56">
              <controlPr locked="0" defaultSize="0" autoFill="0" autoLine="0" autoPict="0">
                <anchor moveWithCells="1" sizeWithCells="1">
                  <from>
                    <xdr:col>9</xdr:col>
                    <xdr:colOff>257175</xdr:colOff>
                    <xdr:row>11</xdr:row>
                    <xdr:rowOff>276225</xdr:rowOff>
                  </from>
                  <to>
                    <xdr:col>10</xdr:col>
                    <xdr:colOff>0</xdr:colOff>
                    <xdr:row>11</xdr:row>
                    <xdr:rowOff>495300</xdr:rowOff>
                  </to>
                </anchor>
              </controlPr>
            </control>
          </mc:Choice>
        </mc:AlternateContent>
        <mc:AlternateContent xmlns:mc="http://schemas.openxmlformats.org/markup-compatibility/2006">
          <mc:Choice Requires="x14">
            <control shapeId="18489" r:id="rId64" name="Check Box 57">
              <controlPr locked="0" defaultSize="0" autoFill="0" autoLine="0" autoPict="0">
                <anchor moveWithCells="1" sizeWithCells="1">
                  <from>
                    <xdr:col>7</xdr:col>
                    <xdr:colOff>676275</xdr:colOff>
                    <xdr:row>10</xdr:row>
                    <xdr:rowOff>76200</xdr:rowOff>
                  </from>
                  <to>
                    <xdr:col>8</xdr:col>
                    <xdr:colOff>304800</xdr:colOff>
                    <xdr:row>11</xdr:row>
                    <xdr:rowOff>190500</xdr:rowOff>
                  </to>
                </anchor>
              </controlPr>
            </control>
          </mc:Choice>
        </mc:AlternateContent>
        <mc:AlternateContent xmlns:mc="http://schemas.openxmlformats.org/markup-compatibility/2006">
          <mc:Choice Requires="x14">
            <control shapeId="18456" r:id="rId65" name="ConfFees">
              <controlPr defaultSize="0" autoFill="0" autoPict="0">
                <anchor moveWithCells="1" sizeWithCells="1">
                  <from>
                    <xdr:col>6</xdr:col>
                    <xdr:colOff>0</xdr:colOff>
                    <xdr:row>61</xdr:row>
                    <xdr:rowOff>0</xdr:rowOff>
                  </from>
                  <to>
                    <xdr:col>7</xdr:col>
                    <xdr:colOff>666750</xdr:colOff>
                    <xdr:row>63</xdr:row>
                    <xdr:rowOff>0</xdr:rowOff>
                  </to>
                </anchor>
              </controlPr>
            </control>
          </mc:Choice>
        </mc:AlternateContent>
        <mc:AlternateContent xmlns:mc="http://schemas.openxmlformats.org/markup-compatibility/2006">
          <mc:Choice Requires="x14">
            <control shapeId="18457" r:id="rId66" name="Option Button 25">
              <controlPr locked="0" defaultSize="0" autoFill="0" autoLine="0" autoPict="0">
                <anchor moveWithCells="1" sizeWithCells="1">
                  <from>
                    <xdr:col>6</xdr:col>
                    <xdr:colOff>47625</xdr:colOff>
                    <xdr:row>61</xdr:row>
                    <xdr:rowOff>66675</xdr:rowOff>
                  </from>
                  <to>
                    <xdr:col>6</xdr:col>
                    <xdr:colOff>466725</xdr:colOff>
                    <xdr:row>62</xdr:row>
                    <xdr:rowOff>85725</xdr:rowOff>
                  </to>
                </anchor>
              </controlPr>
            </control>
          </mc:Choice>
        </mc:AlternateContent>
        <mc:AlternateContent xmlns:mc="http://schemas.openxmlformats.org/markup-compatibility/2006">
          <mc:Choice Requires="x14">
            <control shapeId="18458" r:id="rId67" name="Option Button 26">
              <controlPr locked="0" defaultSize="0" autoFill="0" autoLine="0" autoPict="0">
                <anchor moveWithCells="1" sizeWithCells="1">
                  <from>
                    <xdr:col>6</xdr:col>
                    <xdr:colOff>552450</xdr:colOff>
                    <xdr:row>61</xdr:row>
                    <xdr:rowOff>66675</xdr:rowOff>
                  </from>
                  <to>
                    <xdr:col>7</xdr:col>
                    <xdr:colOff>352425</xdr:colOff>
                    <xdr:row>62</xdr:row>
                    <xdr:rowOff>85725</xdr:rowOff>
                  </to>
                </anchor>
              </controlPr>
            </control>
          </mc:Choice>
        </mc:AlternateContent>
        <mc:AlternateContent xmlns:mc="http://schemas.openxmlformats.org/markup-compatibility/2006">
          <mc:Choice Requires="x14">
            <control shapeId="18452" r:id="rId68" name="Airfare">
              <controlPr defaultSize="0" autoFill="0" autoPict="0">
                <anchor moveWithCells="1" sizeWithCells="1">
                  <from>
                    <xdr:col>9</xdr:col>
                    <xdr:colOff>0</xdr:colOff>
                    <xdr:row>61</xdr:row>
                    <xdr:rowOff>0</xdr:rowOff>
                  </from>
                  <to>
                    <xdr:col>10</xdr:col>
                    <xdr:colOff>695325</xdr:colOff>
                    <xdr:row>63</xdr:row>
                    <xdr:rowOff>9525</xdr:rowOff>
                  </to>
                </anchor>
              </controlPr>
            </control>
          </mc:Choice>
        </mc:AlternateContent>
        <mc:AlternateContent xmlns:mc="http://schemas.openxmlformats.org/markup-compatibility/2006">
          <mc:Choice Requires="x14">
            <control shapeId="18453" r:id="rId69" name="Option Button 21">
              <controlPr locked="0" defaultSize="0" autoFill="0" autoLine="0" autoPict="0">
                <anchor moveWithCells="1" sizeWithCells="1">
                  <from>
                    <xdr:col>9</xdr:col>
                    <xdr:colOff>9525</xdr:colOff>
                    <xdr:row>61</xdr:row>
                    <xdr:rowOff>19050</xdr:rowOff>
                  </from>
                  <to>
                    <xdr:col>9</xdr:col>
                    <xdr:colOff>600075</xdr:colOff>
                    <xdr:row>62</xdr:row>
                    <xdr:rowOff>152400</xdr:rowOff>
                  </to>
                </anchor>
              </controlPr>
            </control>
          </mc:Choice>
        </mc:AlternateContent>
        <mc:AlternateContent xmlns:mc="http://schemas.openxmlformats.org/markup-compatibility/2006">
          <mc:Choice Requires="x14">
            <control shapeId="18454" r:id="rId70" name="Option Button 22">
              <controlPr locked="0" defaultSize="0" autoFill="0" autoLine="0" autoPict="0">
                <anchor moveWithCells="1" sizeWithCells="1">
                  <from>
                    <xdr:col>9</xdr:col>
                    <xdr:colOff>676275</xdr:colOff>
                    <xdr:row>61</xdr:row>
                    <xdr:rowOff>19050</xdr:rowOff>
                  </from>
                  <to>
                    <xdr:col>10</xdr:col>
                    <xdr:colOff>590550</xdr:colOff>
                    <xdr:row>62</xdr:row>
                    <xdr:rowOff>152400</xdr:rowOff>
                  </to>
                </anchor>
              </controlPr>
            </control>
          </mc:Choice>
        </mc:AlternateContent>
        <mc:AlternateContent xmlns:mc="http://schemas.openxmlformats.org/markup-compatibility/2006">
          <mc:Choice Requires="x14">
            <control shapeId="18448" r:id="rId71" name="ConfFees">
              <controlPr defaultSize="0" autoFill="0" autoPict="0">
                <anchor moveWithCells="1" sizeWithCells="1">
                  <from>
                    <xdr:col>6</xdr:col>
                    <xdr:colOff>0</xdr:colOff>
                    <xdr:row>28</xdr:row>
                    <xdr:rowOff>0</xdr:rowOff>
                  </from>
                  <to>
                    <xdr:col>7</xdr:col>
                    <xdr:colOff>666750</xdr:colOff>
                    <xdr:row>30</xdr:row>
                    <xdr:rowOff>0</xdr:rowOff>
                  </to>
                </anchor>
              </controlPr>
            </control>
          </mc:Choice>
        </mc:AlternateContent>
        <mc:AlternateContent xmlns:mc="http://schemas.openxmlformats.org/markup-compatibility/2006">
          <mc:Choice Requires="x14">
            <control shapeId="18449" r:id="rId72" name="Option Button 17">
              <controlPr locked="0" defaultSize="0" autoFill="0" autoLine="0" autoPict="0">
                <anchor moveWithCells="1" sizeWithCells="1">
                  <from>
                    <xdr:col>6</xdr:col>
                    <xdr:colOff>47625</xdr:colOff>
                    <xdr:row>28</xdr:row>
                    <xdr:rowOff>66675</xdr:rowOff>
                  </from>
                  <to>
                    <xdr:col>6</xdr:col>
                    <xdr:colOff>466725</xdr:colOff>
                    <xdr:row>29</xdr:row>
                    <xdr:rowOff>85725</xdr:rowOff>
                  </to>
                </anchor>
              </controlPr>
            </control>
          </mc:Choice>
        </mc:AlternateContent>
        <mc:AlternateContent xmlns:mc="http://schemas.openxmlformats.org/markup-compatibility/2006">
          <mc:Choice Requires="x14">
            <control shapeId="18450" r:id="rId73" name="Option Button 18">
              <controlPr locked="0" defaultSize="0" autoFill="0" autoLine="0" autoPict="0">
                <anchor moveWithCells="1" sizeWithCells="1">
                  <from>
                    <xdr:col>6</xdr:col>
                    <xdr:colOff>552450</xdr:colOff>
                    <xdr:row>28</xdr:row>
                    <xdr:rowOff>66675</xdr:rowOff>
                  </from>
                  <to>
                    <xdr:col>7</xdr:col>
                    <xdr:colOff>352425</xdr:colOff>
                    <xdr:row>29</xdr:row>
                    <xdr:rowOff>85725</xdr:rowOff>
                  </to>
                </anchor>
              </controlPr>
            </control>
          </mc:Choice>
        </mc:AlternateContent>
        <mc:AlternateContent xmlns:mc="http://schemas.openxmlformats.org/markup-compatibility/2006">
          <mc:Choice Requires="x14">
            <control shapeId="18444" r:id="rId74" name="Airfare">
              <controlPr defaultSize="0" autoFill="0" autoPict="0">
                <anchor moveWithCells="1" sizeWithCells="1">
                  <from>
                    <xdr:col>9</xdr:col>
                    <xdr:colOff>0</xdr:colOff>
                    <xdr:row>28</xdr:row>
                    <xdr:rowOff>0</xdr:rowOff>
                  </from>
                  <to>
                    <xdr:col>10</xdr:col>
                    <xdr:colOff>695325</xdr:colOff>
                    <xdr:row>30</xdr:row>
                    <xdr:rowOff>9525</xdr:rowOff>
                  </to>
                </anchor>
              </controlPr>
            </control>
          </mc:Choice>
        </mc:AlternateContent>
        <mc:AlternateContent xmlns:mc="http://schemas.openxmlformats.org/markup-compatibility/2006">
          <mc:Choice Requires="x14">
            <control shapeId="18445" r:id="rId75" name="Option Button 13">
              <controlPr locked="0" defaultSize="0" autoFill="0" autoLine="0" autoPict="0">
                <anchor moveWithCells="1" sizeWithCells="1">
                  <from>
                    <xdr:col>9</xdr:col>
                    <xdr:colOff>9525</xdr:colOff>
                    <xdr:row>28</xdr:row>
                    <xdr:rowOff>19050</xdr:rowOff>
                  </from>
                  <to>
                    <xdr:col>9</xdr:col>
                    <xdr:colOff>600075</xdr:colOff>
                    <xdr:row>29</xdr:row>
                    <xdr:rowOff>152400</xdr:rowOff>
                  </to>
                </anchor>
              </controlPr>
            </control>
          </mc:Choice>
        </mc:AlternateContent>
        <mc:AlternateContent xmlns:mc="http://schemas.openxmlformats.org/markup-compatibility/2006">
          <mc:Choice Requires="x14">
            <control shapeId="18446" r:id="rId76" name="Option Button 14">
              <controlPr locked="0" defaultSize="0" autoFill="0" autoLine="0" autoPict="0">
                <anchor moveWithCells="1" sizeWithCells="1">
                  <from>
                    <xdr:col>9</xdr:col>
                    <xdr:colOff>676275</xdr:colOff>
                    <xdr:row>28</xdr:row>
                    <xdr:rowOff>19050</xdr:rowOff>
                  </from>
                  <to>
                    <xdr:col>10</xdr:col>
                    <xdr:colOff>590550</xdr:colOff>
                    <xdr:row>29</xdr:row>
                    <xdr:rowOff>152400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2"/>
  <sheetViews>
    <sheetView showOutlineSymbols="0" zoomScale="90" workbookViewId="0">
      <selection activeCell="M3" sqref="M3"/>
    </sheetView>
  </sheetViews>
  <sheetFormatPr defaultColWidth="8.75" defaultRowHeight="15" customHeight="1" x14ac:dyDescent="0.2"/>
  <cols>
    <col min="1" max="2" width="1.875" style="1" customWidth="1"/>
    <col min="3" max="3" width="10.125" style="1" customWidth="1"/>
    <col min="4" max="4" width="10.875" style="1" customWidth="1"/>
    <col min="5" max="11" width="8.875" style="1" customWidth="1"/>
    <col min="12" max="12" width="8.5" style="1" customWidth="1"/>
    <col min="13" max="16384" width="8.75" style="91"/>
  </cols>
  <sheetData>
    <row r="1" spans="1:12" ht="4.5" customHeight="1" thickBot="1" x14ac:dyDescent="0.25">
      <c r="A1" s="434"/>
      <c r="B1" s="434"/>
      <c r="C1" s="434"/>
      <c r="D1" s="434"/>
      <c r="E1" s="434"/>
      <c r="F1" s="434"/>
      <c r="G1" s="434"/>
      <c r="H1" s="434"/>
      <c r="I1" s="434"/>
      <c r="J1" s="434"/>
      <c r="K1" s="434"/>
      <c r="L1" s="434"/>
    </row>
    <row r="2" spans="1:12" ht="15" customHeight="1" thickBot="1" x14ac:dyDescent="0.25">
      <c r="A2" s="427" t="s">
        <v>120</v>
      </c>
      <c r="B2" s="427"/>
      <c r="C2" s="427"/>
      <c r="D2" s="427"/>
      <c r="E2" s="436"/>
      <c r="F2" s="92" t="s">
        <v>0</v>
      </c>
      <c r="G2" s="431"/>
      <c r="H2" s="431"/>
      <c r="I2" s="432"/>
      <c r="J2" s="429" t="s">
        <v>121</v>
      </c>
      <c r="K2" s="430"/>
      <c r="L2" s="93"/>
    </row>
    <row r="3" spans="1:12" ht="15" customHeight="1" x14ac:dyDescent="0.2">
      <c r="A3" s="427" t="s">
        <v>122</v>
      </c>
      <c r="B3" s="427"/>
      <c r="C3" s="427"/>
      <c r="D3" s="427"/>
      <c r="E3" s="436"/>
      <c r="F3" s="440" t="s">
        <v>174</v>
      </c>
      <c r="G3" s="441"/>
      <c r="H3" s="441"/>
      <c r="I3" s="441"/>
      <c r="J3" s="441"/>
      <c r="K3" s="441"/>
      <c r="L3" s="442"/>
    </row>
    <row r="4" spans="1:12" ht="15" customHeight="1" x14ac:dyDescent="0.2">
      <c r="A4" s="427" t="s">
        <v>123</v>
      </c>
      <c r="B4" s="427"/>
      <c r="C4" s="427"/>
      <c r="D4" s="427"/>
      <c r="E4" s="436"/>
      <c r="F4" s="443"/>
      <c r="G4" s="444"/>
      <c r="H4" s="444"/>
      <c r="I4" s="444"/>
      <c r="J4" s="444"/>
      <c r="K4" s="444"/>
      <c r="L4" s="445"/>
    </row>
    <row r="5" spans="1:12" ht="15" customHeight="1" x14ac:dyDescent="0.2">
      <c r="A5" s="423" t="s">
        <v>101</v>
      </c>
      <c r="B5" s="423"/>
      <c r="C5" s="423"/>
      <c r="D5" s="423"/>
      <c r="E5" s="423"/>
      <c r="F5" s="423"/>
      <c r="G5" s="423"/>
      <c r="H5" s="423"/>
      <c r="I5" s="423"/>
      <c r="J5" s="423"/>
      <c r="K5" s="423"/>
      <c r="L5" s="423"/>
    </row>
    <row r="6" spans="1:12" ht="15" customHeight="1" x14ac:dyDescent="0.2">
      <c r="A6" s="435" t="s">
        <v>119</v>
      </c>
      <c r="B6" s="435"/>
      <c r="C6" s="435"/>
      <c r="D6" s="435"/>
      <c r="E6" s="423"/>
      <c r="F6" s="423"/>
      <c r="G6" s="423"/>
      <c r="H6" s="423"/>
      <c r="I6" s="423"/>
      <c r="J6" s="423"/>
      <c r="K6" s="423"/>
      <c r="L6" s="423"/>
    </row>
    <row r="7" spans="1:12" ht="15" customHeight="1" x14ac:dyDescent="0.2">
      <c r="A7" s="435"/>
      <c r="B7" s="435"/>
      <c r="C7" s="435"/>
      <c r="D7" s="435"/>
      <c r="E7" s="423"/>
      <c r="F7" s="423"/>
      <c r="G7" s="423"/>
      <c r="H7" s="423"/>
      <c r="I7" s="423"/>
      <c r="J7" s="423"/>
      <c r="K7" s="423"/>
      <c r="L7" s="423"/>
    </row>
    <row r="8" spans="1:12" ht="15" customHeight="1" x14ac:dyDescent="0.2">
      <c r="A8" s="422" t="s">
        <v>102</v>
      </c>
      <c r="B8" s="422"/>
      <c r="C8" s="422"/>
      <c r="D8" s="422"/>
      <c r="E8" s="422"/>
      <c r="F8" s="422"/>
      <c r="G8" s="422"/>
      <c r="H8" s="422"/>
      <c r="I8" s="422"/>
      <c r="J8" s="422"/>
      <c r="K8" s="422"/>
      <c r="L8" s="422"/>
    </row>
    <row r="9" spans="1:12" ht="15" customHeight="1" thickBot="1" x14ac:dyDescent="0.25">
      <c r="A9" s="446" t="s">
        <v>100</v>
      </c>
      <c r="B9" s="447"/>
      <c r="C9" s="447"/>
      <c r="D9" s="448"/>
      <c r="E9" s="449"/>
      <c r="F9" s="450"/>
      <c r="G9" s="446" t="s">
        <v>124</v>
      </c>
      <c r="H9" s="447"/>
      <c r="I9" s="447"/>
      <c r="J9" s="472"/>
      <c r="K9" s="473"/>
      <c r="L9" s="474"/>
    </row>
    <row r="10" spans="1:12" ht="15" customHeight="1" x14ac:dyDescent="0.2">
      <c r="A10" s="424" t="s">
        <v>125</v>
      </c>
      <c r="B10" s="420"/>
      <c r="C10" s="420"/>
      <c r="D10" s="420"/>
      <c r="E10" s="420"/>
      <c r="F10" s="420" t="s">
        <v>126</v>
      </c>
      <c r="G10" s="420"/>
      <c r="H10" s="420"/>
      <c r="I10" s="420" t="s">
        <v>103</v>
      </c>
      <c r="J10" s="420"/>
      <c r="K10" s="420"/>
      <c r="L10" s="421"/>
    </row>
    <row r="11" spans="1:12" ht="15" customHeight="1" x14ac:dyDescent="0.2">
      <c r="A11" s="461"/>
      <c r="B11" s="423"/>
      <c r="C11" s="423"/>
      <c r="D11" s="423"/>
      <c r="E11" s="423"/>
      <c r="F11" s="423"/>
      <c r="G11" s="423"/>
      <c r="H11" s="423"/>
      <c r="I11" s="423"/>
      <c r="J11" s="423"/>
      <c r="K11" s="423"/>
      <c r="L11" s="460"/>
    </row>
    <row r="12" spans="1:12" ht="15" customHeight="1" x14ac:dyDescent="0.2">
      <c r="A12" s="461"/>
      <c r="B12" s="423"/>
      <c r="C12" s="423"/>
      <c r="D12" s="423"/>
      <c r="E12" s="423"/>
      <c r="F12" s="423"/>
      <c r="G12" s="423"/>
      <c r="H12" s="423"/>
      <c r="I12" s="423"/>
      <c r="J12" s="423"/>
      <c r="K12" s="423"/>
      <c r="L12" s="460"/>
    </row>
    <row r="13" spans="1:12" ht="15" customHeight="1" x14ac:dyDescent="0.2">
      <c r="A13" s="461"/>
      <c r="B13" s="423"/>
      <c r="C13" s="423"/>
      <c r="D13" s="423"/>
      <c r="E13" s="423"/>
      <c r="F13" s="423"/>
      <c r="G13" s="423"/>
      <c r="H13" s="423"/>
      <c r="I13" s="423"/>
      <c r="J13" s="423"/>
      <c r="K13" s="423"/>
      <c r="L13" s="460"/>
    </row>
    <row r="14" spans="1:12" ht="15" customHeight="1" x14ac:dyDescent="0.2">
      <c r="A14" s="461"/>
      <c r="B14" s="423"/>
      <c r="C14" s="423"/>
      <c r="D14" s="423"/>
      <c r="E14" s="423"/>
      <c r="F14" s="423"/>
      <c r="G14" s="423"/>
      <c r="H14" s="423"/>
      <c r="I14" s="423"/>
      <c r="J14" s="423"/>
      <c r="K14" s="423"/>
      <c r="L14" s="460"/>
    </row>
    <row r="15" spans="1:12" ht="15" customHeight="1" x14ac:dyDescent="0.2">
      <c r="A15" s="461"/>
      <c r="B15" s="423"/>
      <c r="C15" s="423"/>
      <c r="D15" s="423"/>
      <c r="E15" s="423"/>
      <c r="F15" s="423"/>
      <c r="G15" s="423"/>
      <c r="H15" s="423"/>
      <c r="I15" s="423"/>
      <c r="J15" s="423"/>
      <c r="K15" s="423"/>
      <c r="L15" s="460"/>
    </row>
    <row r="16" spans="1:12" ht="15" customHeight="1" x14ac:dyDescent="0.2">
      <c r="A16" s="461"/>
      <c r="B16" s="423"/>
      <c r="C16" s="423"/>
      <c r="D16" s="423"/>
      <c r="E16" s="423"/>
      <c r="F16" s="423"/>
      <c r="G16" s="423"/>
      <c r="H16" s="423"/>
      <c r="I16" s="423"/>
      <c r="J16" s="423"/>
      <c r="K16" s="423"/>
      <c r="L16" s="460"/>
    </row>
    <row r="17" spans="1:12" ht="15" customHeight="1" thickBot="1" x14ac:dyDescent="0.25">
      <c r="A17" s="463"/>
      <c r="B17" s="464"/>
      <c r="C17" s="464"/>
      <c r="D17" s="464"/>
      <c r="E17" s="464"/>
      <c r="F17" s="464"/>
      <c r="G17" s="464"/>
      <c r="H17" s="464"/>
      <c r="I17" s="464"/>
      <c r="J17" s="464"/>
      <c r="K17" s="464"/>
      <c r="L17" s="465"/>
    </row>
    <row r="18" spans="1:12" ht="15" customHeight="1" thickBot="1" x14ac:dyDescent="0.25"/>
    <row r="19" spans="1:12" ht="15" customHeight="1" thickBot="1" x14ac:dyDescent="0.25">
      <c r="A19" s="427" t="s">
        <v>120</v>
      </c>
      <c r="B19" s="427"/>
      <c r="C19" s="427"/>
      <c r="D19" s="427"/>
      <c r="E19" s="433"/>
      <c r="F19" s="92" t="s">
        <v>0</v>
      </c>
      <c r="G19" s="431"/>
      <c r="H19" s="431"/>
      <c r="I19" s="432"/>
      <c r="J19" s="429" t="s">
        <v>121</v>
      </c>
      <c r="K19" s="430"/>
      <c r="L19" s="93"/>
    </row>
    <row r="20" spans="1:12" ht="15" customHeight="1" x14ac:dyDescent="0.2">
      <c r="A20" s="427" t="s">
        <v>122</v>
      </c>
      <c r="B20" s="427"/>
      <c r="C20" s="427"/>
      <c r="D20" s="427"/>
      <c r="E20" s="428"/>
      <c r="F20" s="440" t="s">
        <v>174</v>
      </c>
      <c r="G20" s="441"/>
      <c r="H20" s="441"/>
      <c r="I20" s="441"/>
      <c r="J20" s="441"/>
      <c r="K20" s="441"/>
      <c r="L20" s="442"/>
    </row>
    <row r="21" spans="1:12" ht="15" customHeight="1" x14ac:dyDescent="0.2">
      <c r="A21" s="425" t="s">
        <v>123</v>
      </c>
      <c r="B21" s="425"/>
      <c r="C21" s="425"/>
      <c r="D21" s="425"/>
      <c r="E21" s="426"/>
      <c r="F21" s="443"/>
      <c r="G21" s="444"/>
      <c r="H21" s="444"/>
      <c r="I21" s="444"/>
      <c r="J21" s="444"/>
      <c r="K21" s="444"/>
      <c r="L21" s="445"/>
    </row>
    <row r="22" spans="1:12" ht="15" customHeight="1" x14ac:dyDescent="0.2">
      <c r="A22" s="437" t="s">
        <v>101</v>
      </c>
      <c r="B22" s="438"/>
      <c r="C22" s="438"/>
      <c r="D22" s="439"/>
      <c r="E22" s="437"/>
      <c r="F22" s="438"/>
      <c r="G22" s="438"/>
      <c r="H22" s="438"/>
      <c r="I22" s="438"/>
      <c r="J22" s="438"/>
      <c r="K22" s="438"/>
      <c r="L22" s="439"/>
    </row>
    <row r="23" spans="1:12" ht="15" customHeight="1" x14ac:dyDescent="0.2">
      <c r="A23" s="454" t="s">
        <v>119</v>
      </c>
      <c r="B23" s="455"/>
      <c r="C23" s="455"/>
      <c r="D23" s="456"/>
      <c r="E23" s="437"/>
      <c r="F23" s="438"/>
      <c r="G23" s="438"/>
      <c r="H23" s="438"/>
      <c r="I23" s="438"/>
      <c r="J23" s="438"/>
      <c r="K23" s="438"/>
      <c r="L23" s="439"/>
    </row>
    <row r="24" spans="1:12" ht="15" customHeight="1" x14ac:dyDescent="0.2">
      <c r="A24" s="457"/>
      <c r="B24" s="458"/>
      <c r="C24" s="458"/>
      <c r="D24" s="459"/>
      <c r="E24" s="437"/>
      <c r="F24" s="438"/>
      <c r="G24" s="438"/>
      <c r="H24" s="438"/>
      <c r="I24" s="438"/>
      <c r="J24" s="438"/>
      <c r="K24" s="438"/>
      <c r="L24" s="439"/>
    </row>
    <row r="25" spans="1:12" ht="15" customHeight="1" x14ac:dyDescent="0.2">
      <c r="A25" s="437" t="s">
        <v>102</v>
      </c>
      <c r="B25" s="438"/>
      <c r="C25" s="438"/>
      <c r="D25" s="439"/>
      <c r="E25" s="437"/>
      <c r="F25" s="438"/>
      <c r="G25" s="438"/>
      <c r="H25" s="438"/>
      <c r="I25" s="438"/>
      <c r="J25" s="438"/>
      <c r="K25" s="438"/>
      <c r="L25" s="439"/>
    </row>
    <row r="26" spans="1:12" ht="15" customHeight="1" thickBot="1" x14ac:dyDescent="0.25">
      <c r="A26" s="451" t="s">
        <v>100</v>
      </c>
      <c r="B26" s="452"/>
      <c r="C26" s="452"/>
      <c r="D26" s="453"/>
      <c r="E26" s="475"/>
      <c r="F26" s="476"/>
      <c r="G26" s="451" t="s">
        <v>124</v>
      </c>
      <c r="H26" s="452"/>
      <c r="I26" s="453"/>
      <c r="J26" s="477"/>
      <c r="K26" s="478"/>
      <c r="L26" s="479"/>
    </row>
    <row r="27" spans="1:12" ht="15" customHeight="1" x14ac:dyDescent="0.2">
      <c r="A27" s="424" t="s">
        <v>125</v>
      </c>
      <c r="B27" s="420"/>
      <c r="C27" s="420"/>
      <c r="D27" s="420"/>
      <c r="E27" s="420"/>
      <c r="F27" s="420" t="s">
        <v>126</v>
      </c>
      <c r="G27" s="420"/>
      <c r="H27" s="420"/>
      <c r="I27" s="467" t="s">
        <v>103</v>
      </c>
      <c r="J27" s="468"/>
      <c r="K27" s="468"/>
      <c r="L27" s="469"/>
    </row>
    <row r="28" spans="1:12" ht="15" customHeight="1" x14ac:dyDescent="0.2">
      <c r="A28" s="466"/>
      <c r="B28" s="438"/>
      <c r="C28" s="438"/>
      <c r="D28" s="438"/>
      <c r="E28" s="439"/>
      <c r="F28" s="437"/>
      <c r="G28" s="438"/>
      <c r="H28" s="439"/>
      <c r="I28" s="437"/>
      <c r="J28" s="438"/>
      <c r="K28" s="438"/>
      <c r="L28" s="462"/>
    </row>
    <row r="29" spans="1:12" ht="15" customHeight="1" x14ac:dyDescent="0.2">
      <c r="A29" s="466"/>
      <c r="B29" s="438"/>
      <c r="C29" s="438"/>
      <c r="D29" s="438"/>
      <c r="E29" s="439"/>
      <c r="F29" s="437"/>
      <c r="G29" s="438"/>
      <c r="H29" s="439"/>
      <c r="I29" s="437"/>
      <c r="J29" s="438"/>
      <c r="K29" s="438"/>
      <c r="L29" s="462"/>
    </row>
    <row r="30" spans="1:12" ht="15" customHeight="1" x14ac:dyDescent="0.2">
      <c r="A30" s="466"/>
      <c r="B30" s="438"/>
      <c r="C30" s="438"/>
      <c r="D30" s="438"/>
      <c r="E30" s="439"/>
      <c r="F30" s="437"/>
      <c r="G30" s="438"/>
      <c r="H30" s="439"/>
      <c r="I30" s="437"/>
      <c r="J30" s="438"/>
      <c r="K30" s="438"/>
      <c r="L30" s="462"/>
    </row>
    <row r="31" spans="1:12" ht="15" customHeight="1" x14ac:dyDescent="0.2">
      <c r="A31" s="466"/>
      <c r="B31" s="438"/>
      <c r="C31" s="438"/>
      <c r="D31" s="438"/>
      <c r="E31" s="439"/>
      <c r="F31" s="437"/>
      <c r="G31" s="438"/>
      <c r="H31" s="439"/>
      <c r="I31" s="437"/>
      <c r="J31" s="438"/>
      <c r="K31" s="438"/>
      <c r="L31" s="462"/>
    </row>
    <row r="32" spans="1:12" ht="15" customHeight="1" x14ac:dyDescent="0.2">
      <c r="A32" s="466"/>
      <c r="B32" s="438"/>
      <c r="C32" s="438"/>
      <c r="D32" s="438"/>
      <c r="E32" s="439"/>
      <c r="F32" s="437"/>
      <c r="G32" s="438"/>
      <c r="H32" s="439"/>
      <c r="I32" s="437"/>
      <c r="J32" s="438"/>
      <c r="K32" s="438"/>
      <c r="L32" s="462"/>
    </row>
    <row r="33" spans="1:12" ht="15" customHeight="1" x14ac:dyDescent="0.2">
      <c r="A33" s="466"/>
      <c r="B33" s="438"/>
      <c r="C33" s="438"/>
      <c r="D33" s="438"/>
      <c r="E33" s="439"/>
      <c r="F33" s="437"/>
      <c r="G33" s="438"/>
      <c r="H33" s="439"/>
      <c r="I33" s="437"/>
      <c r="J33" s="438"/>
      <c r="K33" s="438"/>
      <c r="L33" s="462"/>
    </row>
    <row r="34" spans="1:12" ht="15" customHeight="1" thickBot="1" x14ac:dyDescent="0.25">
      <c r="A34" s="470"/>
      <c r="B34" s="452"/>
      <c r="C34" s="452"/>
      <c r="D34" s="452"/>
      <c r="E34" s="453"/>
      <c r="F34" s="451"/>
      <c r="G34" s="452"/>
      <c r="H34" s="453"/>
      <c r="I34" s="451"/>
      <c r="J34" s="452"/>
      <c r="K34" s="452"/>
      <c r="L34" s="471"/>
    </row>
    <row r="35" spans="1:12" ht="15" customHeight="1" thickBot="1" x14ac:dyDescent="0.25"/>
    <row r="36" spans="1:12" ht="15" customHeight="1" thickBot="1" x14ac:dyDescent="0.25">
      <c r="A36" s="427" t="s">
        <v>120</v>
      </c>
      <c r="B36" s="427"/>
      <c r="C36" s="427"/>
      <c r="D36" s="427"/>
      <c r="E36" s="433"/>
      <c r="F36" s="92" t="s">
        <v>0</v>
      </c>
      <c r="G36" s="431"/>
      <c r="H36" s="431"/>
      <c r="I36" s="432"/>
      <c r="J36" s="429" t="s">
        <v>121</v>
      </c>
      <c r="K36" s="430"/>
      <c r="L36" s="93"/>
    </row>
    <row r="37" spans="1:12" ht="15" customHeight="1" x14ac:dyDescent="0.2">
      <c r="A37" s="427" t="s">
        <v>122</v>
      </c>
      <c r="B37" s="427"/>
      <c r="C37" s="427"/>
      <c r="D37" s="427"/>
      <c r="E37" s="428"/>
      <c r="F37" s="440" t="s">
        <v>174</v>
      </c>
      <c r="G37" s="441"/>
      <c r="H37" s="441"/>
      <c r="I37" s="441"/>
      <c r="J37" s="441"/>
      <c r="K37" s="441"/>
      <c r="L37" s="442"/>
    </row>
    <row r="38" spans="1:12" ht="15" customHeight="1" x14ac:dyDescent="0.2">
      <c r="A38" s="425" t="s">
        <v>123</v>
      </c>
      <c r="B38" s="425"/>
      <c r="C38" s="425"/>
      <c r="D38" s="425"/>
      <c r="E38" s="426"/>
      <c r="F38" s="443"/>
      <c r="G38" s="444"/>
      <c r="H38" s="444"/>
      <c r="I38" s="444"/>
      <c r="J38" s="444"/>
      <c r="K38" s="444"/>
      <c r="L38" s="445"/>
    </row>
    <row r="39" spans="1:12" ht="15" customHeight="1" x14ac:dyDescent="0.2">
      <c r="A39" s="437" t="s">
        <v>101</v>
      </c>
      <c r="B39" s="438"/>
      <c r="C39" s="438"/>
      <c r="D39" s="439"/>
      <c r="E39" s="437"/>
      <c r="F39" s="438"/>
      <c r="G39" s="438"/>
      <c r="H39" s="438"/>
      <c r="I39" s="438"/>
      <c r="J39" s="438"/>
      <c r="K39" s="438"/>
      <c r="L39" s="439"/>
    </row>
    <row r="40" spans="1:12" ht="15" customHeight="1" x14ac:dyDescent="0.2">
      <c r="A40" s="454" t="s">
        <v>119</v>
      </c>
      <c r="B40" s="455"/>
      <c r="C40" s="455"/>
      <c r="D40" s="456"/>
      <c r="E40" s="437"/>
      <c r="F40" s="438"/>
      <c r="G40" s="438"/>
      <c r="H40" s="438"/>
      <c r="I40" s="438"/>
      <c r="J40" s="438"/>
      <c r="K40" s="438"/>
      <c r="L40" s="439"/>
    </row>
    <row r="41" spans="1:12" ht="15" customHeight="1" x14ac:dyDescent="0.2">
      <c r="A41" s="457"/>
      <c r="B41" s="458"/>
      <c r="C41" s="458"/>
      <c r="D41" s="459"/>
      <c r="E41" s="437"/>
      <c r="F41" s="438"/>
      <c r="G41" s="438"/>
      <c r="H41" s="438"/>
      <c r="I41" s="438"/>
      <c r="J41" s="438"/>
      <c r="K41" s="438"/>
      <c r="L41" s="439"/>
    </row>
    <row r="42" spans="1:12" ht="15" customHeight="1" x14ac:dyDescent="0.2">
      <c r="A42" s="437" t="s">
        <v>102</v>
      </c>
      <c r="B42" s="438"/>
      <c r="C42" s="438"/>
      <c r="D42" s="439"/>
      <c r="E42" s="437"/>
      <c r="F42" s="438"/>
      <c r="G42" s="438"/>
      <c r="H42" s="438"/>
      <c r="I42" s="438"/>
      <c r="J42" s="438"/>
      <c r="K42" s="438"/>
      <c r="L42" s="439"/>
    </row>
    <row r="43" spans="1:12" ht="15" customHeight="1" thickBot="1" x14ac:dyDescent="0.25">
      <c r="A43" s="451" t="s">
        <v>100</v>
      </c>
      <c r="B43" s="452"/>
      <c r="C43" s="452"/>
      <c r="D43" s="453"/>
      <c r="E43" s="475"/>
      <c r="F43" s="476"/>
      <c r="G43" s="451" t="s">
        <v>124</v>
      </c>
      <c r="H43" s="452"/>
      <c r="I43" s="453"/>
      <c r="J43" s="477"/>
      <c r="K43" s="478"/>
      <c r="L43" s="479"/>
    </row>
    <row r="44" spans="1:12" ht="15" customHeight="1" x14ac:dyDescent="0.2">
      <c r="A44" s="424" t="s">
        <v>125</v>
      </c>
      <c r="B44" s="420"/>
      <c r="C44" s="420"/>
      <c r="D44" s="420"/>
      <c r="E44" s="420"/>
      <c r="F44" s="420" t="s">
        <v>126</v>
      </c>
      <c r="G44" s="420"/>
      <c r="H44" s="420"/>
      <c r="I44" s="467" t="s">
        <v>103</v>
      </c>
      <c r="J44" s="468"/>
      <c r="K44" s="468"/>
      <c r="L44" s="469"/>
    </row>
    <row r="45" spans="1:12" ht="15" customHeight="1" x14ac:dyDescent="0.2">
      <c r="A45" s="466"/>
      <c r="B45" s="438"/>
      <c r="C45" s="438"/>
      <c r="D45" s="438"/>
      <c r="E45" s="439"/>
      <c r="F45" s="437"/>
      <c r="G45" s="438"/>
      <c r="H45" s="439"/>
      <c r="I45" s="437"/>
      <c r="J45" s="438"/>
      <c r="K45" s="438"/>
      <c r="L45" s="462"/>
    </row>
    <row r="46" spans="1:12" ht="15" customHeight="1" x14ac:dyDescent="0.2">
      <c r="A46" s="466"/>
      <c r="B46" s="438"/>
      <c r="C46" s="438"/>
      <c r="D46" s="438"/>
      <c r="E46" s="439"/>
      <c r="F46" s="437"/>
      <c r="G46" s="438"/>
      <c r="H46" s="439"/>
      <c r="I46" s="437"/>
      <c r="J46" s="438"/>
      <c r="K46" s="438"/>
      <c r="L46" s="462"/>
    </row>
    <row r="47" spans="1:12" ht="15" customHeight="1" x14ac:dyDescent="0.2">
      <c r="A47" s="466"/>
      <c r="B47" s="438"/>
      <c r="C47" s="438"/>
      <c r="D47" s="438"/>
      <c r="E47" s="439"/>
      <c r="F47" s="437"/>
      <c r="G47" s="438"/>
      <c r="H47" s="439"/>
      <c r="I47" s="437"/>
      <c r="J47" s="438"/>
      <c r="K47" s="438"/>
      <c r="L47" s="462"/>
    </row>
    <row r="48" spans="1:12" ht="15" customHeight="1" x14ac:dyDescent="0.2">
      <c r="A48" s="466"/>
      <c r="B48" s="438"/>
      <c r="C48" s="438"/>
      <c r="D48" s="438"/>
      <c r="E48" s="439"/>
      <c r="F48" s="437"/>
      <c r="G48" s="438"/>
      <c r="H48" s="439"/>
      <c r="I48" s="437"/>
      <c r="J48" s="438"/>
      <c r="K48" s="438"/>
      <c r="L48" s="462"/>
    </row>
    <row r="49" spans="1:12" ht="15" customHeight="1" x14ac:dyDescent="0.2">
      <c r="A49" s="466"/>
      <c r="B49" s="438"/>
      <c r="C49" s="438"/>
      <c r="D49" s="438"/>
      <c r="E49" s="439"/>
      <c r="F49" s="437"/>
      <c r="G49" s="438"/>
      <c r="H49" s="439"/>
      <c r="I49" s="437"/>
      <c r="J49" s="438"/>
      <c r="K49" s="438"/>
      <c r="L49" s="462"/>
    </row>
    <row r="50" spans="1:12" ht="15" customHeight="1" x14ac:dyDescent="0.2">
      <c r="A50" s="466"/>
      <c r="B50" s="438"/>
      <c r="C50" s="438"/>
      <c r="D50" s="438"/>
      <c r="E50" s="439"/>
      <c r="F50" s="437"/>
      <c r="G50" s="438"/>
      <c r="H50" s="439"/>
      <c r="I50" s="437"/>
      <c r="J50" s="438"/>
      <c r="K50" s="438"/>
      <c r="L50" s="462"/>
    </row>
    <row r="51" spans="1:12" ht="15" customHeight="1" thickBot="1" x14ac:dyDescent="0.25">
      <c r="A51" s="470"/>
      <c r="B51" s="452"/>
      <c r="C51" s="452"/>
      <c r="D51" s="452"/>
      <c r="E51" s="453"/>
      <c r="F51" s="451"/>
      <c r="G51" s="452"/>
      <c r="H51" s="453"/>
      <c r="I51" s="451"/>
      <c r="J51" s="452"/>
      <c r="K51" s="452"/>
      <c r="L51" s="471"/>
    </row>
    <row r="52" spans="1:12" ht="12.75" customHeight="1" x14ac:dyDescent="0.2">
      <c r="A52" s="480" t="s">
        <v>175</v>
      </c>
      <c r="B52" s="480"/>
      <c r="C52" s="480"/>
      <c r="D52" s="480"/>
      <c r="E52" s="480"/>
      <c r="F52" s="480"/>
      <c r="G52" s="480"/>
      <c r="H52" s="480"/>
      <c r="I52" s="480"/>
      <c r="J52" s="480"/>
      <c r="K52" s="480"/>
      <c r="L52" s="480"/>
    </row>
  </sheetData>
  <mergeCells count="125">
    <mergeCell ref="I10:L10"/>
    <mergeCell ref="E8:L8"/>
    <mergeCell ref="E5:L5"/>
    <mergeCell ref="A27:E27"/>
    <mergeCell ref="F27:H27"/>
    <mergeCell ref="A21:E21"/>
    <mergeCell ref="A20:E20"/>
    <mergeCell ref="J19:K19"/>
    <mergeCell ref="G19:I19"/>
    <mergeCell ref="A19:E19"/>
    <mergeCell ref="A1:L1"/>
    <mergeCell ref="E6:L6"/>
    <mergeCell ref="A6:D7"/>
    <mergeCell ref="E7:L7"/>
    <mergeCell ref="A2:E2"/>
    <mergeCell ref="G2:I2"/>
    <mergeCell ref="J2:K2"/>
    <mergeCell ref="A5:D5"/>
    <mergeCell ref="A8:D8"/>
    <mergeCell ref="E22:L22"/>
    <mergeCell ref="A22:D22"/>
    <mergeCell ref="A3:E3"/>
    <mergeCell ref="A4:E4"/>
    <mergeCell ref="F3:L4"/>
    <mergeCell ref="A9:D9"/>
    <mergeCell ref="A10:E10"/>
    <mergeCell ref="F10:H10"/>
    <mergeCell ref="E9:F9"/>
    <mergeCell ref="G9:I9"/>
    <mergeCell ref="A26:D26"/>
    <mergeCell ref="E25:L25"/>
    <mergeCell ref="A25:D25"/>
    <mergeCell ref="E24:L24"/>
    <mergeCell ref="A23:D24"/>
    <mergeCell ref="I11:L11"/>
    <mergeCell ref="A12:E12"/>
    <mergeCell ref="F12:H12"/>
    <mergeCell ref="I12:L12"/>
    <mergeCell ref="I13:L13"/>
    <mergeCell ref="A14:E14"/>
    <mergeCell ref="F14:H14"/>
    <mergeCell ref="I14:L14"/>
    <mergeCell ref="A11:E11"/>
    <mergeCell ref="F11:H11"/>
    <mergeCell ref="A13:E13"/>
    <mergeCell ref="F13:H13"/>
    <mergeCell ref="A15:E15"/>
    <mergeCell ref="F15:H15"/>
    <mergeCell ref="I15:L15"/>
    <mergeCell ref="A16:E16"/>
    <mergeCell ref="F16:H16"/>
    <mergeCell ref="I16:L16"/>
    <mergeCell ref="I27:L27"/>
    <mergeCell ref="A28:E28"/>
    <mergeCell ref="F28:H28"/>
    <mergeCell ref="I28:L28"/>
    <mergeCell ref="A17:E17"/>
    <mergeCell ref="F17:H17"/>
    <mergeCell ref="I17:L17"/>
    <mergeCell ref="E23:L23"/>
    <mergeCell ref="F32:H32"/>
    <mergeCell ref="I32:L32"/>
    <mergeCell ref="A30:E30"/>
    <mergeCell ref="F30:H30"/>
    <mergeCell ref="I30:L30"/>
    <mergeCell ref="A31:E31"/>
    <mergeCell ref="E41:L41"/>
    <mergeCell ref="E40:L40"/>
    <mergeCell ref="A40:D41"/>
    <mergeCell ref="A39:D39"/>
    <mergeCell ref="E39:L39"/>
    <mergeCell ref="A33:E33"/>
    <mergeCell ref="F33:H33"/>
    <mergeCell ref="I33:L33"/>
    <mergeCell ref="A34:E34"/>
    <mergeCell ref="F34:H34"/>
    <mergeCell ref="E43:F43"/>
    <mergeCell ref="G43:I43"/>
    <mergeCell ref="J43:L43"/>
    <mergeCell ref="F20:L21"/>
    <mergeCell ref="F37:L38"/>
    <mergeCell ref="A36:E36"/>
    <mergeCell ref="A37:E37"/>
    <mergeCell ref="A38:E38"/>
    <mergeCell ref="E42:L42"/>
    <mergeCell ref="A42:D42"/>
    <mergeCell ref="G36:I36"/>
    <mergeCell ref="J36:K36"/>
    <mergeCell ref="I31:L31"/>
    <mergeCell ref="F31:H31"/>
    <mergeCell ref="J9:L9"/>
    <mergeCell ref="I34:L34"/>
    <mergeCell ref="J26:L26"/>
    <mergeCell ref="G26:I26"/>
    <mergeCell ref="E26:F26"/>
    <mergeCell ref="A32:E32"/>
    <mergeCell ref="A29:E29"/>
    <mergeCell ref="F29:H29"/>
    <mergeCell ref="I29:L29"/>
    <mergeCell ref="I45:L45"/>
    <mergeCell ref="F45:H45"/>
    <mergeCell ref="A45:E45"/>
    <mergeCell ref="A44:E44"/>
    <mergeCell ref="F44:H44"/>
    <mergeCell ref="I44:L44"/>
    <mergeCell ref="A43:D43"/>
    <mergeCell ref="I47:L47"/>
    <mergeCell ref="F47:H47"/>
    <mergeCell ref="A47:E47"/>
    <mergeCell ref="I46:L46"/>
    <mergeCell ref="F46:H46"/>
    <mergeCell ref="A46:E46"/>
    <mergeCell ref="I49:L49"/>
    <mergeCell ref="F49:H49"/>
    <mergeCell ref="A49:E49"/>
    <mergeCell ref="I48:L48"/>
    <mergeCell ref="F48:H48"/>
    <mergeCell ref="A48:E48"/>
    <mergeCell ref="A52:L52"/>
    <mergeCell ref="I51:L51"/>
    <mergeCell ref="F51:H51"/>
    <mergeCell ref="A51:E51"/>
    <mergeCell ref="I50:L50"/>
    <mergeCell ref="F50:H50"/>
    <mergeCell ref="A50:E50"/>
  </mergeCells>
  <phoneticPr fontId="0" type="noConversion"/>
  <printOptions horizontalCentered="1"/>
  <pageMargins left="0.25" right="0.25" top="0.25" bottom="0.25" header="0.25" footer="0.25"/>
  <pageSetup orientation="portrait"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2"/>
  <sheetViews>
    <sheetView showOutlineSymbols="0" zoomScale="90" workbookViewId="0">
      <selection activeCell="A53" sqref="A53"/>
    </sheetView>
  </sheetViews>
  <sheetFormatPr defaultColWidth="8.75" defaultRowHeight="15" customHeight="1" x14ac:dyDescent="0.2"/>
  <cols>
    <col min="1" max="2" width="1.875" style="1" customWidth="1"/>
    <col min="3" max="3" width="10.125" style="1" customWidth="1"/>
    <col min="4" max="4" width="10.875" style="1" customWidth="1"/>
    <col min="5" max="11" width="8.875" style="1" customWidth="1"/>
    <col min="12" max="12" width="8.5" style="1" customWidth="1"/>
    <col min="13" max="16384" width="8.75" style="91"/>
  </cols>
  <sheetData>
    <row r="1" spans="1:12" ht="4.5" customHeight="1" thickBot="1" x14ac:dyDescent="0.25">
      <c r="A1" s="434"/>
      <c r="B1" s="434"/>
      <c r="C1" s="434"/>
      <c r="D1" s="434"/>
      <c r="E1" s="434"/>
      <c r="F1" s="434"/>
      <c r="G1" s="434"/>
      <c r="H1" s="434"/>
      <c r="I1" s="434"/>
      <c r="J1" s="434"/>
      <c r="K1" s="434"/>
      <c r="L1" s="434"/>
    </row>
    <row r="2" spans="1:12" ht="15" customHeight="1" thickBot="1" x14ac:dyDescent="0.25">
      <c r="A2" s="427" t="s">
        <v>120</v>
      </c>
      <c r="B2" s="427"/>
      <c r="C2" s="427"/>
      <c r="D2" s="427"/>
      <c r="E2" s="436"/>
      <c r="F2" s="92" t="s">
        <v>0</v>
      </c>
      <c r="G2" s="431"/>
      <c r="H2" s="431"/>
      <c r="I2" s="432"/>
      <c r="J2" s="429" t="s">
        <v>121</v>
      </c>
      <c r="K2" s="430"/>
      <c r="L2" s="93"/>
    </row>
    <row r="3" spans="1:12" ht="15" customHeight="1" x14ac:dyDescent="0.2">
      <c r="A3" s="427" t="s">
        <v>122</v>
      </c>
      <c r="B3" s="427"/>
      <c r="C3" s="427"/>
      <c r="D3" s="427"/>
      <c r="E3" s="436"/>
      <c r="F3" s="440" t="s">
        <v>174</v>
      </c>
      <c r="G3" s="441"/>
      <c r="H3" s="441"/>
      <c r="I3" s="441"/>
      <c r="J3" s="441"/>
      <c r="K3" s="441"/>
      <c r="L3" s="442"/>
    </row>
    <row r="4" spans="1:12" ht="15" customHeight="1" x14ac:dyDescent="0.2">
      <c r="A4" s="427" t="s">
        <v>123</v>
      </c>
      <c r="B4" s="427"/>
      <c r="C4" s="427"/>
      <c r="D4" s="427"/>
      <c r="E4" s="436"/>
      <c r="F4" s="443"/>
      <c r="G4" s="444"/>
      <c r="H4" s="444"/>
      <c r="I4" s="444"/>
      <c r="J4" s="444"/>
      <c r="K4" s="444"/>
      <c r="L4" s="445"/>
    </row>
    <row r="5" spans="1:12" ht="15" customHeight="1" x14ac:dyDescent="0.2">
      <c r="A5" s="423" t="s">
        <v>101</v>
      </c>
      <c r="B5" s="423"/>
      <c r="C5" s="423"/>
      <c r="D5" s="423"/>
      <c r="E5" s="423"/>
      <c r="F5" s="423"/>
      <c r="G5" s="423"/>
      <c r="H5" s="423"/>
      <c r="I5" s="423"/>
      <c r="J5" s="423"/>
      <c r="K5" s="423"/>
      <c r="L5" s="423"/>
    </row>
    <row r="6" spans="1:12" ht="15" customHeight="1" x14ac:dyDescent="0.2">
      <c r="A6" s="435" t="s">
        <v>119</v>
      </c>
      <c r="B6" s="435"/>
      <c r="C6" s="435"/>
      <c r="D6" s="435"/>
      <c r="E6" s="423"/>
      <c r="F6" s="423"/>
      <c r="G6" s="423"/>
      <c r="H6" s="423"/>
      <c r="I6" s="423"/>
      <c r="J6" s="423"/>
      <c r="K6" s="423"/>
      <c r="L6" s="423"/>
    </row>
    <row r="7" spans="1:12" ht="15" customHeight="1" x14ac:dyDescent="0.2">
      <c r="A7" s="435"/>
      <c r="B7" s="435"/>
      <c r="C7" s="435"/>
      <c r="D7" s="435"/>
      <c r="E7" s="423"/>
      <c r="F7" s="423"/>
      <c r="G7" s="423"/>
      <c r="H7" s="423"/>
      <c r="I7" s="423"/>
      <c r="J7" s="423"/>
      <c r="K7" s="423"/>
      <c r="L7" s="423"/>
    </row>
    <row r="8" spans="1:12" ht="15" customHeight="1" x14ac:dyDescent="0.2">
      <c r="A8" s="422" t="s">
        <v>102</v>
      </c>
      <c r="B8" s="422"/>
      <c r="C8" s="422"/>
      <c r="D8" s="422"/>
      <c r="E8" s="422"/>
      <c r="F8" s="422"/>
      <c r="G8" s="422"/>
      <c r="H8" s="422"/>
      <c r="I8" s="422"/>
      <c r="J8" s="422"/>
      <c r="K8" s="422"/>
      <c r="L8" s="422"/>
    </row>
    <row r="9" spans="1:12" ht="15" customHeight="1" thickBot="1" x14ac:dyDescent="0.25">
      <c r="A9" s="446" t="s">
        <v>100</v>
      </c>
      <c r="B9" s="447"/>
      <c r="C9" s="447"/>
      <c r="D9" s="448"/>
      <c r="E9" s="449"/>
      <c r="F9" s="450"/>
      <c r="G9" s="446" t="s">
        <v>124</v>
      </c>
      <c r="H9" s="447"/>
      <c r="I9" s="447"/>
      <c r="J9" s="472"/>
      <c r="K9" s="473"/>
      <c r="L9" s="474"/>
    </row>
    <row r="10" spans="1:12" ht="15" customHeight="1" x14ac:dyDescent="0.2">
      <c r="A10" s="424" t="s">
        <v>125</v>
      </c>
      <c r="B10" s="420"/>
      <c r="C10" s="420"/>
      <c r="D10" s="420"/>
      <c r="E10" s="420"/>
      <c r="F10" s="420" t="s">
        <v>126</v>
      </c>
      <c r="G10" s="420"/>
      <c r="H10" s="420"/>
      <c r="I10" s="420" t="s">
        <v>103</v>
      </c>
      <c r="J10" s="420"/>
      <c r="K10" s="420"/>
      <c r="L10" s="421"/>
    </row>
    <row r="11" spans="1:12" ht="15" customHeight="1" x14ac:dyDescent="0.2">
      <c r="A11" s="461"/>
      <c r="B11" s="423"/>
      <c r="C11" s="423"/>
      <c r="D11" s="423"/>
      <c r="E11" s="423"/>
      <c r="F11" s="423"/>
      <c r="G11" s="423"/>
      <c r="H11" s="423"/>
      <c r="I11" s="423"/>
      <c r="J11" s="423"/>
      <c r="K11" s="423"/>
      <c r="L11" s="460"/>
    </row>
    <row r="12" spans="1:12" ht="15" customHeight="1" x14ac:dyDescent="0.2">
      <c r="A12" s="461"/>
      <c r="B12" s="423"/>
      <c r="C12" s="423"/>
      <c r="D12" s="423"/>
      <c r="E12" s="423"/>
      <c r="F12" s="423"/>
      <c r="G12" s="423"/>
      <c r="H12" s="423"/>
      <c r="I12" s="423"/>
      <c r="J12" s="423"/>
      <c r="K12" s="423"/>
      <c r="L12" s="460"/>
    </row>
    <row r="13" spans="1:12" ht="15" customHeight="1" x14ac:dyDescent="0.2">
      <c r="A13" s="461"/>
      <c r="B13" s="423"/>
      <c r="C13" s="423"/>
      <c r="D13" s="423"/>
      <c r="E13" s="423"/>
      <c r="F13" s="423"/>
      <c r="G13" s="423"/>
      <c r="H13" s="423"/>
      <c r="I13" s="423"/>
      <c r="J13" s="423"/>
      <c r="K13" s="423"/>
      <c r="L13" s="460"/>
    </row>
    <row r="14" spans="1:12" ht="15" customHeight="1" x14ac:dyDescent="0.2">
      <c r="A14" s="461"/>
      <c r="B14" s="423"/>
      <c r="C14" s="423"/>
      <c r="D14" s="423"/>
      <c r="E14" s="423"/>
      <c r="F14" s="423"/>
      <c r="G14" s="423"/>
      <c r="H14" s="423"/>
      <c r="I14" s="423"/>
      <c r="J14" s="423"/>
      <c r="K14" s="423"/>
      <c r="L14" s="460"/>
    </row>
    <row r="15" spans="1:12" ht="15" customHeight="1" x14ac:dyDescent="0.2">
      <c r="A15" s="461"/>
      <c r="B15" s="423"/>
      <c r="C15" s="423"/>
      <c r="D15" s="423"/>
      <c r="E15" s="423"/>
      <c r="F15" s="423"/>
      <c r="G15" s="423"/>
      <c r="H15" s="423"/>
      <c r="I15" s="423"/>
      <c r="J15" s="423"/>
      <c r="K15" s="423"/>
      <c r="L15" s="460"/>
    </row>
    <row r="16" spans="1:12" ht="15" customHeight="1" x14ac:dyDescent="0.2">
      <c r="A16" s="461"/>
      <c r="B16" s="423"/>
      <c r="C16" s="423"/>
      <c r="D16" s="423"/>
      <c r="E16" s="423"/>
      <c r="F16" s="423"/>
      <c r="G16" s="423"/>
      <c r="H16" s="423"/>
      <c r="I16" s="423"/>
      <c r="J16" s="423"/>
      <c r="K16" s="423"/>
      <c r="L16" s="460"/>
    </row>
    <row r="17" spans="1:12" ht="15" customHeight="1" thickBot="1" x14ac:dyDescent="0.25">
      <c r="A17" s="463"/>
      <c r="B17" s="464"/>
      <c r="C17" s="464"/>
      <c r="D17" s="464"/>
      <c r="E17" s="464"/>
      <c r="F17" s="464"/>
      <c r="G17" s="464"/>
      <c r="H17" s="464"/>
      <c r="I17" s="464"/>
      <c r="J17" s="464"/>
      <c r="K17" s="464"/>
      <c r="L17" s="465"/>
    </row>
    <row r="18" spans="1:12" ht="15" customHeight="1" thickBot="1" x14ac:dyDescent="0.25"/>
    <row r="19" spans="1:12" ht="15" customHeight="1" thickBot="1" x14ac:dyDescent="0.25">
      <c r="A19" s="427" t="s">
        <v>120</v>
      </c>
      <c r="B19" s="427"/>
      <c r="C19" s="427"/>
      <c r="D19" s="427"/>
      <c r="E19" s="433"/>
      <c r="F19" s="92" t="s">
        <v>0</v>
      </c>
      <c r="G19" s="431"/>
      <c r="H19" s="431"/>
      <c r="I19" s="432"/>
      <c r="J19" s="429" t="s">
        <v>121</v>
      </c>
      <c r="K19" s="430"/>
      <c r="L19" s="93"/>
    </row>
    <row r="20" spans="1:12" ht="15" customHeight="1" x14ac:dyDescent="0.2">
      <c r="A20" s="427" t="s">
        <v>122</v>
      </c>
      <c r="B20" s="427"/>
      <c r="C20" s="427"/>
      <c r="D20" s="427"/>
      <c r="E20" s="428"/>
      <c r="F20" s="440" t="s">
        <v>174</v>
      </c>
      <c r="G20" s="441"/>
      <c r="H20" s="441"/>
      <c r="I20" s="441"/>
      <c r="J20" s="441"/>
      <c r="K20" s="441"/>
      <c r="L20" s="442"/>
    </row>
    <row r="21" spans="1:12" ht="15" customHeight="1" x14ac:dyDescent="0.2">
      <c r="A21" s="425" t="s">
        <v>123</v>
      </c>
      <c r="B21" s="425"/>
      <c r="C21" s="425"/>
      <c r="D21" s="425"/>
      <c r="E21" s="426"/>
      <c r="F21" s="443"/>
      <c r="G21" s="444"/>
      <c r="H21" s="444"/>
      <c r="I21" s="444"/>
      <c r="J21" s="444"/>
      <c r="K21" s="444"/>
      <c r="L21" s="445"/>
    </row>
    <row r="22" spans="1:12" ht="15" customHeight="1" x14ac:dyDescent="0.2">
      <c r="A22" s="437" t="s">
        <v>101</v>
      </c>
      <c r="B22" s="438"/>
      <c r="C22" s="438"/>
      <c r="D22" s="439"/>
      <c r="E22" s="437"/>
      <c r="F22" s="438"/>
      <c r="G22" s="438"/>
      <c r="H22" s="438"/>
      <c r="I22" s="438"/>
      <c r="J22" s="438"/>
      <c r="K22" s="438"/>
      <c r="L22" s="439"/>
    </row>
    <row r="23" spans="1:12" ht="15" customHeight="1" x14ac:dyDescent="0.2">
      <c r="A23" s="454" t="s">
        <v>119</v>
      </c>
      <c r="B23" s="455"/>
      <c r="C23" s="455"/>
      <c r="D23" s="456"/>
      <c r="E23" s="437"/>
      <c r="F23" s="438"/>
      <c r="G23" s="438"/>
      <c r="H23" s="438"/>
      <c r="I23" s="438"/>
      <c r="J23" s="438"/>
      <c r="K23" s="438"/>
      <c r="L23" s="439"/>
    </row>
    <row r="24" spans="1:12" ht="15" customHeight="1" x14ac:dyDescent="0.2">
      <c r="A24" s="457"/>
      <c r="B24" s="458"/>
      <c r="C24" s="458"/>
      <c r="D24" s="459"/>
      <c r="E24" s="437"/>
      <c r="F24" s="438"/>
      <c r="G24" s="438"/>
      <c r="H24" s="438"/>
      <c r="I24" s="438"/>
      <c r="J24" s="438"/>
      <c r="K24" s="438"/>
      <c r="L24" s="439"/>
    </row>
    <row r="25" spans="1:12" ht="15" customHeight="1" x14ac:dyDescent="0.2">
      <c r="A25" s="437" t="s">
        <v>102</v>
      </c>
      <c r="B25" s="438"/>
      <c r="C25" s="438"/>
      <c r="D25" s="439"/>
      <c r="E25" s="437"/>
      <c r="F25" s="438"/>
      <c r="G25" s="438"/>
      <c r="H25" s="438"/>
      <c r="I25" s="438"/>
      <c r="J25" s="438"/>
      <c r="K25" s="438"/>
      <c r="L25" s="439"/>
    </row>
    <row r="26" spans="1:12" ht="15" customHeight="1" thickBot="1" x14ac:dyDescent="0.25">
      <c r="A26" s="451" t="s">
        <v>100</v>
      </c>
      <c r="B26" s="452"/>
      <c r="C26" s="452"/>
      <c r="D26" s="453"/>
      <c r="E26" s="475"/>
      <c r="F26" s="476"/>
      <c r="G26" s="451" t="s">
        <v>124</v>
      </c>
      <c r="H26" s="452"/>
      <c r="I26" s="453"/>
      <c r="J26" s="477"/>
      <c r="K26" s="478"/>
      <c r="L26" s="479"/>
    </row>
    <row r="27" spans="1:12" ht="15" customHeight="1" x14ac:dyDescent="0.2">
      <c r="A27" s="424" t="s">
        <v>125</v>
      </c>
      <c r="B27" s="420"/>
      <c r="C27" s="420"/>
      <c r="D27" s="420"/>
      <c r="E27" s="420"/>
      <c r="F27" s="420" t="s">
        <v>126</v>
      </c>
      <c r="G27" s="420"/>
      <c r="H27" s="420"/>
      <c r="I27" s="467" t="s">
        <v>103</v>
      </c>
      <c r="J27" s="468"/>
      <c r="K27" s="468"/>
      <c r="L27" s="469"/>
    </row>
    <row r="28" spans="1:12" ht="15" customHeight="1" x14ac:dyDescent="0.2">
      <c r="A28" s="466"/>
      <c r="B28" s="438"/>
      <c r="C28" s="438"/>
      <c r="D28" s="438"/>
      <c r="E28" s="439"/>
      <c r="F28" s="437"/>
      <c r="G28" s="438"/>
      <c r="H28" s="439"/>
      <c r="I28" s="437"/>
      <c r="J28" s="438"/>
      <c r="K28" s="438"/>
      <c r="L28" s="462"/>
    </row>
    <row r="29" spans="1:12" ht="15" customHeight="1" x14ac:dyDescent="0.2">
      <c r="A29" s="466"/>
      <c r="B29" s="438"/>
      <c r="C29" s="438"/>
      <c r="D29" s="438"/>
      <c r="E29" s="439"/>
      <c r="F29" s="437"/>
      <c r="G29" s="438"/>
      <c r="H29" s="439"/>
      <c r="I29" s="437"/>
      <c r="J29" s="438"/>
      <c r="K29" s="438"/>
      <c r="L29" s="462"/>
    </row>
    <row r="30" spans="1:12" ht="15" customHeight="1" x14ac:dyDescent="0.2">
      <c r="A30" s="466"/>
      <c r="B30" s="438"/>
      <c r="C30" s="438"/>
      <c r="D30" s="438"/>
      <c r="E30" s="439"/>
      <c r="F30" s="437"/>
      <c r="G30" s="438"/>
      <c r="H30" s="439"/>
      <c r="I30" s="437"/>
      <c r="J30" s="438"/>
      <c r="K30" s="438"/>
      <c r="L30" s="462"/>
    </row>
    <row r="31" spans="1:12" ht="15" customHeight="1" x14ac:dyDescent="0.2">
      <c r="A31" s="466"/>
      <c r="B31" s="438"/>
      <c r="C31" s="438"/>
      <c r="D31" s="438"/>
      <c r="E31" s="439"/>
      <c r="F31" s="437"/>
      <c r="G31" s="438"/>
      <c r="H31" s="439"/>
      <c r="I31" s="437"/>
      <c r="J31" s="438"/>
      <c r="K31" s="438"/>
      <c r="L31" s="462"/>
    </row>
    <row r="32" spans="1:12" ht="15" customHeight="1" x14ac:dyDescent="0.2">
      <c r="A32" s="466"/>
      <c r="B32" s="438"/>
      <c r="C32" s="438"/>
      <c r="D32" s="438"/>
      <c r="E32" s="439"/>
      <c r="F32" s="437"/>
      <c r="G32" s="438"/>
      <c r="H32" s="439"/>
      <c r="I32" s="437"/>
      <c r="J32" s="438"/>
      <c r="K32" s="438"/>
      <c r="L32" s="462"/>
    </row>
    <row r="33" spans="1:12" ht="15" customHeight="1" x14ac:dyDescent="0.2">
      <c r="A33" s="466"/>
      <c r="B33" s="438"/>
      <c r="C33" s="438"/>
      <c r="D33" s="438"/>
      <c r="E33" s="439"/>
      <c r="F33" s="437"/>
      <c r="G33" s="438"/>
      <c r="H33" s="439"/>
      <c r="I33" s="437"/>
      <c r="J33" s="438"/>
      <c r="K33" s="438"/>
      <c r="L33" s="462"/>
    </row>
    <row r="34" spans="1:12" ht="15" customHeight="1" thickBot="1" x14ac:dyDescent="0.25">
      <c r="A34" s="470"/>
      <c r="B34" s="452"/>
      <c r="C34" s="452"/>
      <c r="D34" s="452"/>
      <c r="E34" s="453"/>
      <c r="F34" s="451"/>
      <c r="G34" s="452"/>
      <c r="H34" s="453"/>
      <c r="I34" s="451"/>
      <c r="J34" s="452"/>
      <c r="K34" s="452"/>
      <c r="L34" s="471"/>
    </row>
    <row r="35" spans="1:12" ht="15" customHeight="1" thickBot="1" x14ac:dyDescent="0.25"/>
    <row r="36" spans="1:12" ht="15" customHeight="1" thickBot="1" x14ac:dyDescent="0.25">
      <c r="A36" s="427" t="s">
        <v>120</v>
      </c>
      <c r="B36" s="427"/>
      <c r="C36" s="427"/>
      <c r="D36" s="427"/>
      <c r="E36" s="433"/>
      <c r="F36" s="92" t="s">
        <v>0</v>
      </c>
      <c r="G36" s="431"/>
      <c r="H36" s="431"/>
      <c r="I36" s="432"/>
      <c r="J36" s="429" t="s">
        <v>121</v>
      </c>
      <c r="K36" s="430"/>
      <c r="L36" s="93"/>
    </row>
    <row r="37" spans="1:12" ht="15" customHeight="1" x14ac:dyDescent="0.2">
      <c r="A37" s="427" t="s">
        <v>122</v>
      </c>
      <c r="B37" s="427"/>
      <c r="C37" s="427"/>
      <c r="D37" s="427"/>
      <c r="E37" s="428"/>
      <c r="F37" s="440" t="s">
        <v>174</v>
      </c>
      <c r="G37" s="441"/>
      <c r="H37" s="441"/>
      <c r="I37" s="441"/>
      <c r="J37" s="441"/>
      <c r="K37" s="441"/>
      <c r="L37" s="442"/>
    </row>
    <row r="38" spans="1:12" ht="15" customHeight="1" x14ac:dyDescent="0.2">
      <c r="A38" s="425" t="s">
        <v>123</v>
      </c>
      <c r="B38" s="425"/>
      <c r="C38" s="425"/>
      <c r="D38" s="425"/>
      <c r="E38" s="426"/>
      <c r="F38" s="443"/>
      <c r="G38" s="444"/>
      <c r="H38" s="444"/>
      <c r="I38" s="444"/>
      <c r="J38" s="444"/>
      <c r="K38" s="444"/>
      <c r="L38" s="445"/>
    </row>
    <row r="39" spans="1:12" ht="15" customHeight="1" x14ac:dyDescent="0.2">
      <c r="A39" s="437" t="s">
        <v>101</v>
      </c>
      <c r="B39" s="438"/>
      <c r="C39" s="438"/>
      <c r="D39" s="439"/>
      <c r="E39" s="437"/>
      <c r="F39" s="438"/>
      <c r="G39" s="438"/>
      <c r="H39" s="438"/>
      <c r="I39" s="438"/>
      <c r="J39" s="438"/>
      <c r="K39" s="438"/>
      <c r="L39" s="439"/>
    </row>
    <row r="40" spans="1:12" ht="15" customHeight="1" x14ac:dyDescent="0.2">
      <c r="A40" s="454" t="s">
        <v>119</v>
      </c>
      <c r="B40" s="455"/>
      <c r="C40" s="455"/>
      <c r="D40" s="456"/>
      <c r="E40" s="437"/>
      <c r="F40" s="438"/>
      <c r="G40" s="438"/>
      <c r="H40" s="438"/>
      <c r="I40" s="438"/>
      <c r="J40" s="438"/>
      <c r="K40" s="438"/>
      <c r="L40" s="439"/>
    </row>
    <row r="41" spans="1:12" ht="15" customHeight="1" x14ac:dyDescent="0.2">
      <c r="A41" s="457"/>
      <c r="B41" s="458"/>
      <c r="C41" s="458"/>
      <c r="D41" s="459"/>
      <c r="E41" s="437"/>
      <c r="F41" s="438"/>
      <c r="G41" s="438"/>
      <c r="H41" s="438"/>
      <c r="I41" s="438"/>
      <c r="J41" s="438"/>
      <c r="K41" s="438"/>
      <c r="L41" s="439"/>
    </row>
    <row r="42" spans="1:12" ht="15" customHeight="1" x14ac:dyDescent="0.2">
      <c r="A42" s="437" t="s">
        <v>102</v>
      </c>
      <c r="B42" s="438"/>
      <c r="C42" s="438"/>
      <c r="D42" s="439"/>
      <c r="E42" s="437"/>
      <c r="F42" s="438"/>
      <c r="G42" s="438"/>
      <c r="H42" s="438"/>
      <c r="I42" s="438"/>
      <c r="J42" s="438"/>
      <c r="K42" s="438"/>
      <c r="L42" s="439"/>
    </row>
    <row r="43" spans="1:12" ht="15" customHeight="1" thickBot="1" x14ac:dyDescent="0.25">
      <c r="A43" s="451" t="s">
        <v>100</v>
      </c>
      <c r="B43" s="452"/>
      <c r="C43" s="452"/>
      <c r="D43" s="453"/>
      <c r="E43" s="475"/>
      <c r="F43" s="476"/>
      <c r="G43" s="451" t="s">
        <v>124</v>
      </c>
      <c r="H43" s="452"/>
      <c r="I43" s="453"/>
      <c r="J43" s="477"/>
      <c r="K43" s="478"/>
      <c r="L43" s="479"/>
    </row>
    <row r="44" spans="1:12" ht="15" customHeight="1" x14ac:dyDescent="0.2">
      <c r="A44" s="424" t="s">
        <v>125</v>
      </c>
      <c r="B44" s="420"/>
      <c r="C44" s="420"/>
      <c r="D44" s="420"/>
      <c r="E44" s="420"/>
      <c r="F44" s="420" t="s">
        <v>126</v>
      </c>
      <c r="G44" s="420"/>
      <c r="H44" s="420"/>
      <c r="I44" s="467" t="s">
        <v>103</v>
      </c>
      <c r="J44" s="468"/>
      <c r="K44" s="468"/>
      <c r="L44" s="469"/>
    </row>
    <row r="45" spans="1:12" ht="15" customHeight="1" x14ac:dyDescent="0.2">
      <c r="A45" s="466"/>
      <c r="B45" s="438"/>
      <c r="C45" s="438"/>
      <c r="D45" s="438"/>
      <c r="E45" s="439"/>
      <c r="F45" s="437"/>
      <c r="G45" s="438"/>
      <c r="H45" s="439"/>
      <c r="I45" s="437"/>
      <c r="J45" s="438"/>
      <c r="K45" s="438"/>
      <c r="L45" s="462"/>
    </row>
    <row r="46" spans="1:12" ht="15" customHeight="1" x14ac:dyDescent="0.2">
      <c r="A46" s="466"/>
      <c r="B46" s="438"/>
      <c r="C46" s="438"/>
      <c r="D46" s="438"/>
      <c r="E46" s="439"/>
      <c r="F46" s="437"/>
      <c r="G46" s="438"/>
      <c r="H46" s="439"/>
      <c r="I46" s="437"/>
      <c r="J46" s="438"/>
      <c r="K46" s="438"/>
      <c r="L46" s="462"/>
    </row>
    <row r="47" spans="1:12" ht="15" customHeight="1" x14ac:dyDescent="0.2">
      <c r="A47" s="466"/>
      <c r="B47" s="438"/>
      <c r="C47" s="438"/>
      <c r="D47" s="438"/>
      <c r="E47" s="439"/>
      <c r="F47" s="437"/>
      <c r="G47" s="438"/>
      <c r="H47" s="439"/>
      <c r="I47" s="437"/>
      <c r="J47" s="438"/>
      <c r="K47" s="438"/>
      <c r="L47" s="462"/>
    </row>
    <row r="48" spans="1:12" ht="15" customHeight="1" x14ac:dyDescent="0.2">
      <c r="A48" s="466"/>
      <c r="B48" s="438"/>
      <c r="C48" s="438"/>
      <c r="D48" s="438"/>
      <c r="E48" s="439"/>
      <c r="F48" s="437"/>
      <c r="G48" s="438"/>
      <c r="H48" s="439"/>
      <c r="I48" s="437"/>
      <c r="J48" s="438"/>
      <c r="K48" s="438"/>
      <c r="L48" s="462"/>
    </row>
    <row r="49" spans="1:12" ht="15" customHeight="1" x14ac:dyDescent="0.2">
      <c r="A49" s="466"/>
      <c r="B49" s="438"/>
      <c r="C49" s="438"/>
      <c r="D49" s="438"/>
      <c r="E49" s="439"/>
      <c r="F49" s="437"/>
      <c r="G49" s="438"/>
      <c r="H49" s="439"/>
      <c r="I49" s="437"/>
      <c r="J49" s="438"/>
      <c r="K49" s="438"/>
      <c r="L49" s="462"/>
    </row>
    <row r="50" spans="1:12" ht="15" customHeight="1" x14ac:dyDescent="0.2">
      <c r="A50" s="466"/>
      <c r="B50" s="438"/>
      <c r="C50" s="438"/>
      <c r="D50" s="438"/>
      <c r="E50" s="439"/>
      <c r="F50" s="437"/>
      <c r="G50" s="438"/>
      <c r="H50" s="439"/>
      <c r="I50" s="437"/>
      <c r="J50" s="438"/>
      <c r="K50" s="438"/>
      <c r="L50" s="462"/>
    </row>
    <row r="51" spans="1:12" ht="15" customHeight="1" thickBot="1" x14ac:dyDescent="0.25">
      <c r="A51" s="470"/>
      <c r="B51" s="452"/>
      <c r="C51" s="452"/>
      <c r="D51" s="452"/>
      <c r="E51" s="453"/>
      <c r="F51" s="451"/>
      <c r="G51" s="452"/>
      <c r="H51" s="453"/>
      <c r="I51" s="451"/>
      <c r="J51" s="452"/>
      <c r="K51" s="452"/>
      <c r="L51" s="471"/>
    </row>
    <row r="52" spans="1:12" ht="12.75" customHeight="1" x14ac:dyDescent="0.2">
      <c r="A52" s="480" t="s">
        <v>175</v>
      </c>
      <c r="B52" s="480"/>
      <c r="C52" s="480"/>
      <c r="D52" s="480"/>
      <c r="E52" s="480"/>
      <c r="F52" s="480"/>
      <c r="G52" s="480"/>
      <c r="H52" s="480"/>
      <c r="I52" s="480"/>
      <c r="J52" s="480"/>
      <c r="K52" s="480"/>
      <c r="L52" s="480"/>
    </row>
  </sheetData>
  <mergeCells count="125">
    <mergeCell ref="A52:L52"/>
    <mergeCell ref="I51:L51"/>
    <mergeCell ref="F51:H51"/>
    <mergeCell ref="A51:E51"/>
    <mergeCell ref="I50:L50"/>
    <mergeCell ref="F50:H50"/>
    <mergeCell ref="A50:E50"/>
    <mergeCell ref="I49:L49"/>
    <mergeCell ref="F49:H49"/>
    <mergeCell ref="A49:E49"/>
    <mergeCell ref="I48:L48"/>
    <mergeCell ref="F48:H48"/>
    <mergeCell ref="A48:E48"/>
    <mergeCell ref="I47:L47"/>
    <mergeCell ref="F47:H47"/>
    <mergeCell ref="A47:E47"/>
    <mergeCell ref="E23:L23"/>
    <mergeCell ref="I46:L46"/>
    <mergeCell ref="F46:H46"/>
    <mergeCell ref="A46:E46"/>
    <mergeCell ref="I45:L45"/>
    <mergeCell ref="F45:H45"/>
    <mergeCell ref="A45:E45"/>
    <mergeCell ref="G36:I36"/>
    <mergeCell ref="J36:K36"/>
    <mergeCell ref="I31:L31"/>
    <mergeCell ref="F31:H31"/>
    <mergeCell ref="J26:L26"/>
    <mergeCell ref="G26:I26"/>
    <mergeCell ref="E26:F26"/>
    <mergeCell ref="A36:E36"/>
    <mergeCell ref="A33:E33"/>
    <mergeCell ref="F33:H33"/>
    <mergeCell ref="J9:L9"/>
    <mergeCell ref="A44:E44"/>
    <mergeCell ref="F44:H44"/>
    <mergeCell ref="I44:L44"/>
    <mergeCell ref="A43:D43"/>
    <mergeCell ref="E43:F43"/>
    <mergeCell ref="G43:I43"/>
    <mergeCell ref="J43:L43"/>
    <mergeCell ref="F20:L21"/>
    <mergeCell ref="F37:L38"/>
    <mergeCell ref="A37:E37"/>
    <mergeCell ref="A38:E38"/>
    <mergeCell ref="E42:L42"/>
    <mergeCell ref="A42:D42"/>
    <mergeCell ref="E41:L41"/>
    <mergeCell ref="E40:L40"/>
    <mergeCell ref="A40:D41"/>
    <mergeCell ref="A39:D39"/>
    <mergeCell ref="E39:L39"/>
    <mergeCell ref="I33:L33"/>
    <mergeCell ref="A34:E34"/>
    <mergeCell ref="F34:H34"/>
    <mergeCell ref="I34:L34"/>
    <mergeCell ref="A32:E32"/>
    <mergeCell ref="F32:H32"/>
    <mergeCell ref="I32:L32"/>
    <mergeCell ref="A30:E30"/>
    <mergeCell ref="F30:H30"/>
    <mergeCell ref="I30:L30"/>
    <mergeCell ref="A31:E31"/>
    <mergeCell ref="I27:L27"/>
    <mergeCell ref="A28:E28"/>
    <mergeCell ref="F28:H28"/>
    <mergeCell ref="I28:L28"/>
    <mergeCell ref="A29:E29"/>
    <mergeCell ref="F29:H29"/>
    <mergeCell ref="I29:L29"/>
    <mergeCell ref="A17:E17"/>
    <mergeCell ref="F17:H17"/>
    <mergeCell ref="I17:L17"/>
    <mergeCell ref="A15:E15"/>
    <mergeCell ref="F15:H15"/>
    <mergeCell ref="I15:L15"/>
    <mergeCell ref="A16:E16"/>
    <mergeCell ref="F16:H16"/>
    <mergeCell ref="I16:L16"/>
    <mergeCell ref="A11:E11"/>
    <mergeCell ref="F11:H11"/>
    <mergeCell ref="A13:E13"/>
    <mergeCell ref="F13:H13"/>
    <mergeCell ref="I13:L13"/>
    <mergeCell ref="A14:E14"/>
    <mergeCell ref="F14:H14"/>
    <mergeCell ref="I14:L14"/>
    <mergeCell ref="G9:I9"/>
    <mergeCell ref="A26:D26"/>
    <mergeCell ref="E25:L25"/>
    <mergeCell ref="A25:D25"/>
    <mergeCell ref="E24:L24"/>
    <mergeCell ref="A23:D24"/>
    <mergeCell ref="I11:L11"/>
    <mergeCell ref="A12:E12"/>
    <mergeCell ref="F12:H12"/>
    <mergeCell ref="I12:L12"/>
    <mergeCell ref="A8:D8"/>
    <mergeCell ref="E22:L22"/>
    <mergeCell ref="A22:D22"/>
    <mergeCell ref="A3:E3"/>
    <mergeCell ref="A4:E4"/>
    <mergeCell ref="F3:L4"/>
    <mergeCell ref="A9:D9"/>
    <mergeCell ref="A10:E10"/>
    <mergeCell ref="F10:H10"/>
    <mergeCell ref="E9:F9"/>
    <mergeCell ref="A1:L1"/>
    <mergeCell ref="E6:L6"/>
    <mergeCell ref="A6:D7"/>
    <mergeCell ref="E7:L7"/>
    <mergeCell ref="A2:E2"/>
    <mergeCell ref="G2:I2"/>
    <mergeCell ref="J2:K2"/>
    <mergeCell ref="A5:D5"/>
    <mergeCell ref="I10:L10"/>
    <mergeCell ref="E8:L8"/>
    <mergeCell ref="E5:L5"/>
    <mergeCell ref="A27:E27"/>
    <mergeCell ref="F27:H27"/>
    <mergeCell ref="A21:E21"/>
    <mergeCell ref="A20:E20"/>
    <mergeCell ref="J19:K19"/>
    <mergeCell ref="G19:I19"/>
    <mergeCell ref="A19:E19"/>
  </mergeCells>
  <phoneticPr fontId="0" type="noConversion"/>
  <printOptions horizontalCentered="1"/>
  <pageMargins left="0.25" right="0.25" top="0.25" bottom="0.25" header="0.25" footer="0.25"/>
  <pageSetup orientation="portrait"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26"/>
  <sheetViews>
    <sheetView workbookViewId="0">
      <selection activeCell="E24" sqref="E24:M24"/>
    </sheetView>
  </sheetViews>
  <sheetFormatPr defaultRowHeight="15.75" x14ac:dyDescent="0.25"/>
  <cols>
    <col min="1" max="16384" width="9" style="100"/>
  </cols>
  <sheetData>
    <row r="1" spans="1:8" s="97" customFormat="1" ht="18" x14ac:dyDescent="0.25">
      <c r="A1" s="96" t="s">
        <v>127</v>
      </c>
      <c r="G1" s="511" t="s">
        <v>134</v>
      </c>
      <c r="H1" s="511"/>
    </row>
    <row r="2" spans="1:8" s="97" customFormat="1" ht="35.25" customHeight="1" x14ac:dyDescent="0.2">
      <c r="A2" s="509" t="s">
        <v>131</v>
      </c>
      <c r="B2" s="509"/>
      <c r="C2" s="509"/>
      <c r="D2" s="509"/>
      <c r="E2" s="509"/>
      <c r="F2" s="509"/>
      <c r="G2" s="509"/>
      <c r="H2" s="509"/>
    </row>
    <row r="3" spans="1:8" s="97" customFormat="1" ht="15" x14ac:dyDescent="0.2">
      <c r="A3" s="98"/>
    </row>
    <row r="4" spans="1:8" s="97" customFormat="1" ht="15" x14ac:dyDescent="0.2">
      <c r="A4" s="98"/>
    </row>
    <row r="5" spans="1:8" s="97" customFormat="1" ht="37.5" customHeight="1" x14ac:dyDescent="0.2">
      <c r="A5" s="509" t="s">
        <v>132</v>
      </c>
      <c r="B5" s="509"/>
      <c r="C5" s="509"/>
      <c r="D5" s="509"/>
      <c r="E5" s="509"/>
      <c r="F5" s="509"/>
      <c r="G5" s="509"/>
      <c r="H5" s="509"/>
    </row>
    <row r="6" spans="1:8" s="97" customFormat="1" ht="15" x14ac:dyDescent="0.2">
      <c r="A6" s="98"/>
    </row>
    <row r="7" spans="1:8" s="97" customFormat="1" x14ac:dyDescent="0.25">
      <c r="A7" s="98" t="s">
        <v>128</v>
      </c>
    </row>
    <row r="8" spans="1:8" s="97" customFormat="1" ht="15" x14ac:dyDescent="0.2">
      <c r="A8" s="98"/>
    </row>
    <row r="9" spans="1:8" s="97" customFormat="1" x14ac:dyDescent="0.25">
      <c r="A9" s="98" t="s">
        <v>129</v>
      </c>
    </row>
    <row r="10" spans="1:8" s="97" customFormat="1" ht="15" x14ac:dyDescent="0.2">
      <c r="A10" s="98"/>
    </row>
    <row r="11" spans="1:8" s="97" customFormat="1" x14ac:dyDescent="0.25">
      <c r="A11" s="98" t="s">
        <v>130</v>
      </c>
    </row>
    <row r="12" spans="1:8" s="97" customFormat="1" ht="15" x14ac:dyDescent="0.2">
      <c r="A12" s="98"/>
    </row>
    <row r="13" spans="1:8" s="97" customFormat="1" ht="15" x14ac:dyDescent="0.2"/>
    <row r="14" spans="1:8" s="97" customFormat="1" ht="33" customHeight="1" x14ac:dyDescent="0.2">
      <c r="A14" s="509" t="s">
        <v>133</v>
      </c>
      <c r="B14" s="510"/>
      <c r="C14" s="510"/>
      <c r="D14" s="510"/>
      <c r="E14" s="510"/>
      <c r="F14" s="510"/>
      <c r="G14" s="510"/>
      <c r="H14" s="510"/>
    </row>
    <row r="15" spans="1:8" s="97" customFormat="1" ht="15" x14ac:dyDescent="0.2">
      <c r="A15" s="98"/>
    </row>
    <row r="16" spans="1:8" s="97" customFormat="1" x14ac:dyDescent="0.25">
      <c r="A16" s="98" t="s">
        <v>128</v>
      </c>
    </row>
    <row r="17" spans="1:1" s="97" customFormat="1" ht="15" x14ac:dyDescent="0.2">
      <c r="A17" s="98"/>
    </row>
    <row r="18" spans="1:1" s="97" customFormat="1" x14ac:dyDescent="0.25">
      <c r="A18" s="98" t="s">
        <v>129</v>
      </c>
    </row>
    <row r="19" spans="1:1" s="97" customFormat="1" ht="15" x14ac:dyDescent="0.2">
      <c r="A19" s="98"/>
    </row>
    <row r="20" spans="1:1" s="97" customFormat="1" x14ac:dyDescent="0.25">
      <c r="A20" s="98" t="s">
        <v>130</v>
      </c>
    </row>
    <row r="21" spans="1:1" s="97" customFormat="1" ht="15" x14ac:dyDescent="0.2">
      <c r="A21" s="97" t="s">
        <v>34</v>
      </c>
    </row>
    <row r="26" spans="1:1" x14ac:dyDescent="0.25">
      <c r="A26" s="99" t="s">
        <v>34</v>
      </c>
    </row>
  </sheetData>
  <mergeCells count="4">
    <mergeCell ref="A5:H5"/>
    <mergeCell ref="A14:H14"/>
    <mergeCell ref="A2:H2"/>
    <mergeCell ref="G1:H1"/>
  </mergeCells>
  <phoneticPr fontId="20" type="noConversion"/>
  <hyperlinks>
    <hyperlink ref="G1:H1" location="Main!A1" tooltip="Return to Main Page" display="Return Main Menu"/>
  </hyperlinks>
  <pageMargins left="0.75" right="0.75" top="1" bottom="1" header="0.5" footer="0.5"/>
  <pageSetup orientation="portrait" horizontalDpi="4294967295"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179"/>
  <sheetViews>
    <sheetView zoomScale="80" zoomScaleNormal="80" workbookViewId="0">
      <selection activeCell="G13" sqref="G13"/>
    </sheetView>
  </sheetViews>
  <sheetFormatPr defaultRowHeight="15" x14ac:dyDescent="0.2"/>
  <cols>
    <col min="1" max="16384" width="9" style="82"/>
  </cols>
  <sheetData>
    <row r="1" spans="1:22" ht="15.75" x14ac:dyDescent="0.25">
      <c r="A1" s="76" t="s">
        <v>106</v>
      </c>
      <c r="B1" s="76"/>
      <c r="C1" s="76"/>
      <c r="D1" s="76"/>
      <c r="E1" s="76"/>
      <c r="F1" s="76"/>
      <c r="G1" s="76"/>
      <c r="H1" s="76"/>
      <c r="I1" s="76"/>
      <c r="J1" s="76"/>
      <c r="K1" s="76"/>
      <c r="L1" s="76"/>
      <c r="M1" s="76"/>
      <c r="N1" s="76"/>
      <c r="O1" s="76"/>
      <c r="P1" s="76"/>
      <c r="Q1" s="76"/>
      <c r="R1" s="76"/>
      <c r="S1" s="76"/>
    </row>
    <row r="2" spans="1:22" x14ac:dyDescent="0.2">
      <c r="A2" s="67" t="s">
        <v>41</v>
      </c>
      <c r="B2" s="71"/>
      <c r="C2" s="66" t="s">
        <v>34</v>
      </c>
      <c r="D2" s="65"/>
      <c r="E2" s="67" t="s">
        <v>45</v>
      </c>
      <c r="F2" s="71"/>
      <c r="G2" s="66" t="s">
        <v>34</v>
      </c>
      <c r="H2" s="65"/>
      <c r="I2" s="67" t="s">
        <v>46</v>
      </c>
      <c r="J2" s="71"/>
      <c r="K2" s="66" t="s">
        <v>34</v>
      </c>
      <c r="L2" s="65"/>
      <c r="M2" s="67" t="s">
        <v>47</v>
      </c>
      <c r="N2" s="71"/>
      <c r="O2" s="66" t="s">
        <v>34</v>
      </c>
      <c r="P2" s="65"/>
      <c r="Q2" s="67" t="s">
        <v>48</v>
      </c>
      <c r="R2" s="71"/>
      <c r="S2" s="66" t="s">
        <v>34</v>
      </c>
      <c r="T2" s="65"/>
      <c r="U2" s="512" t="s">
        <v>61</v>
      </c>
      <c r="V2" s="65"/>
    </row>
    <row r="3" spans="1:22" s="148" customFormat="1" x14ac:dyDescent="0.2">
      <c r="A3" s="145" t="s">
        <v>35</v>
      </c>
      <c r="B3" s="146" t="b">
        <v>0</v>
      </c>
      <c r="C3" s="147">
        <f>IF(B3=TRUE,9,IF(B3=FALSE,0," "))</f>
        <v>0</v>
      </c>
      <c r="D3" s="145"/>
      <c r="E3" s="145" t="s">
        <v>35</v>
      </c>
      <c r="F3" s="146" t="b">
        <v>0</v>
      </c>
      <c r="G3" s="147">
        <f>IF(F3=TRUE,9,IF(F3=FALSE,0," "))</f>
        <v>0</v>
      </c>
      <c r="H3" s="145"/>
      <c r="I3" s="145" t="s">
        <v>35</v>
      </c>
      <c r="J3" s="146" t="b">
        <v>0</v>
      </c>
      <c r="K3" s="147">
        <f>IF(J3=TRUE,9,IF(J3=FALSE,0," "))</f>
        <v>0</v>
      </c>
      <c r="L3" s="145"/>
      <c r="M3" s="145" t="s">
        <v>35</v>
      </c>
      <c r="N3" s="146" t="b">
        <v>0</v>
      </c>
      <c r="O3" s="147">
        <f>IF(N3=TRUE,9,IF(N3=FALSE,0," "))</f>
        <v>0</v>
      </c>
      <c r="P3" s="145"/>
      <c r="Q3" s="145" t="s">
        <v>35</v>
      </c>
      <c r="R3" s="146" t="b">
        <v>0</v>
      </c>
      <c r="S3" s="147">
        <f>IF(R3=TRUE,9,IF(R3=FALSE,0," "))</f>
        <v>0</v>
      </c>
      <c r="T3" s="145"/>
      <c r="U3" s="512"/>
      <c r="V3" s="145"/>
    </row>
    <row r="4" spans="1:22" s="148" customFormat="1" x14ac:dyDescent="0.2">
      <c r="A4" s="145" t="s">
        <v>36</v>
      </c>
      <c r="B4" s="146" t="b">
        <v>0</v>
      </c>
      <c r="C4" s="147">
        <f>IF(B4=TRUE,14,IF(B4=FALSE,0," "))</f>
        <v>0</v>
      </c>
      <c r="D4" s="145"/>
      <c r="E4" s="145" t="s">
        <v>36</v>
      </c>
      <c r="F4" s="146" t="b">
        <v>0</v>
      </c>
      <c r="G4" s="147">
        <f>IF(F4=TRUE,14,IF(F4=FALSE,0," "))</f>
        <v>0</v>
      </c>
      <c r="H4" s="145"/>
      <c r="I4" s="145" t="s">
        <v>36</v>
      </c>
      <c r="J4" s="146" t="b">
        <v>0</v>
      </c>
      <c r="K4" s="147">
        <f>IF(J4=TRUE,14,IF(J4=FALSE,0," "))</f>
        <v>0</v>
      </c>
      <c r="L4" s="145"/>
      <c r="M4" s="145" t="s">
        <v>36</v>
      </c>
      <c r="N4" s="146" t="b">
        <v>0</v>
      </c>
      <c r="O4" s="147">
        <f>IF(N4=TRUE,14,IF(N4=FALSE,0," "))</f>
        <v>0</v>
      </c>
      <c r="P4" s="145"/>
      <c r="Q4" s="145" t="s">
        <v>36</v>
      </c>
      <c r="R4" s="146" t="b">
        <v>0</v>
      </c>
      <c r="S4" s="147">
        <f>IF(R4=TRUE,14,IF(R4=FALSE,0," "))</f>
        <v>0</v>
      </c>
      <c r="T4" s="145"/>
      <c r="U4" s="512"/>
      <c r="V4" s="145"/>
    </row>
    <row r="5" spans="1:22" s="148" customFormat="1" x14ac:dyDescent="0.2">
      <c r="A5" s="145" t="s">
        <v>37</v>
      </c>
      <c r="B5" s="146" t="b">
        <v>0</v>
      </c>
      <c r="C5" s="147">
        <f>IF(B5=TRUE,23,IF(B5=FALSE,0," "))</f>
        <v>0</v>
      </c>
      <c r="D5" s="145"/>
      <c r="E5" s="145" t="s">
        <v>37</v>
      </c>
      <c r="F5" s="146" t="b">
        <v>0</v>
      </c>
      <c r="G5" s="147">
        <f>IF(F5=TRUE,23,IF(F5=FALSE,0," "))</f>
        <v>0</v>
      </c>
      <c r="H5" s="145"/>
      <c r="I5" s="145" t="s">
        <v>37</v>
      </c>
      <c r="J5" s="146" t="b">
        <v>0</v>
      </c>
      <c r="K5" s="147">
        <f>IF(J5=TRUE,23,IF(J5=FALSE,0," "))</f>
        <v>0</v>
      </c>
      <c r="L5" s="145"/>
      <c r="M5" s="145" t="s">
        <v>37</v>
      </c>
      <c r="N5" s="146" t="b">
        <v>0</v>
      </c>
      <c r="O5" s="147">
        <f>IF(N5=TRUE,23,IF(N5=FALSE,0," "))</f>
        <v>0</v>
      </c>
      <c r="P5" s="145"/>
      <c r="Q5" s="145" t="s">
        <v>37</v>
      </c>
      <c r="R5" s="146" t="b">
        <v>0</v>
      </c>
      <c r="S5" s="147">
        <f>IF(R5=TRUE,23,IF(R5=FALSE,0," "))</f>
        <v>0</v>
      </c>
      <c r="T5" s="145"/>
      <c r="U5" s="512"/>
      <c r="V5" s="145"/>
    </row>
    <row r="6" spans="1:22" x14ac:dyDescent="0.2">
      <c r="A6" s="65" t="s">
        <v>42</v>
      </c>
      <c r="B6" s="71"/>
      <c r="C6" s="66">
        <f>SUM(C3:C5)</f>
        <v>0</v>
      </c>
      <c r="D6" s="65"/>
      <c r="E6" s="65" t="s">
        <v>49</v>
      </c>
      <c r="F6" s="71"/>
      <c r="G6" s="66">
        <f>SUM(G3:G5)</f>
        <v>0</v>
      </c>
      <c r="H6" s="65"/>
      <c r="I6" s="65" t="s">
        <v>51</v>
      </c>
      <c r="J6" s="71"/>
      <c r="K6" s="66">
        <f>SUM(K3:K5)</f>
        <v>0</v>
      </c>
      <c r="L6" s="65"/>
      <c r="M6" s="65" t="s">
        <v>53</v>
      </c>
      <c r="N6" s="71"/>
      <c r="O6" s="66">
        <f>SUM(O3:O5)</f>
        <v>0</v>
      </c>
      <c r="P6" s="65"/>
      <c r="Q6" s="65" t="s">
        <v>55</v>
      </c>
      <c r="R6" s="71"/>
      <c r="S6" s="66">
        <f>SUM(S3:S5)</f>
        <v>0</v>
      </c>
      <c r="T6" s="65"/>
      <c r="U6" s="512"/>
      <c r="V6" s="65"/>
    </row>
    <row r="7" spans="1:22" x14ac:dyDescent="0.2">
      <c r="A7" s="65"/>
      <c r="B7" s="59"/>
      <c r="C7" s="65"/>
      <c r="D7" s="65"/>
      <c r="E7" s="65"/>
      <c r="F7" s="59"/>
      <c r="G7" s="65"/>
      <c r="H7" s="65"/>
      <c r="I7" s="65"/>
      <c r="J7" s="59"/>
      <c r="K7" s="65"/>
      <c r="L7" s="65"/>
      <c r="M7" s="65"/>
      <c r="N7" s="59"/>
      <c r="O7" s="65"/>
      <c r="P7" s="65"/>
      <c r="Q7" s="65"/>
      <c r="R7" s="59"/>
      <c r="S7" s="65"/>
      <c r="T7" s="65"/>
      <c r="U7" s="512"/>
      <c r="V7" s="65"/>
    </row>
    <row r="8" spans="1:22" s="156" customFormat="1" x14ac:dyDescent="0.2">
      <c r="A8" s="155" t="s">
        <v>38</v>
      </c>
      <c r="B8" s="146" t="b">
        <v>0</v>
      </c>
      <c r="C8" s="154">
        <f>IF(B8=TRUE,2,IF(B8=FALSE,0," "))</f>
        <v>0</v>
      </c>
      <c r="D8" s="155"/>
      <c r="E8" s="155" t="s">
        <v>38</v>
      </c>
      <c r="F8" s="146" t="b">
        <v>0</v>
      </c>
      <c r="G8" s="154">
        <f>IF(F8=TRUE,2,IF(F8=FALSE,0," "))</f>
        <v>0</v>
      </c>
      <c r="H8" s="155"/>
      <c r="I8" s="155" t="s">
        <v>38</v>
      </c>
      <c r="J8" s="146" t="b">
        <v>0</v>
      </c>
      <c r="K8" s="154">
        <f>IF(J8=TRUE,2,IF(J8=FALSE,0," "))</f>
        <v>0</v>
      </c>
      <c r="L8" s="155"/>
      <c r="M8" s="155" t="s">
        <v>38</v>
      </c>
      <c r="N8" s="146" t="b">
        <v>0</v>
      </c>
      <c r="O8" s="154">
        <f>IF(N8=TRUE,2,IF(N8=FALSE,0," "))</f>
        <v>0</v>
      </c>
      <c r="P8" s="155"/>
      <c r="Q8" s="155" t="s">
        <v>38</v>
      </c>
      <c r="R8" s="146" t="b">
        <v>0</v>
      </c>
      <c r="S8" s="154">
        <f>IF(R8=TRUE,2,IF(R8=FALSE,0," "))</f>
        <v>0</v>
      </c>
      <c r="T8" s="155"/>
      <c r="U8" s="512"/>
      <c r="V8" s="155"/>
    </row>
    <row r="9" spans="1:22" s="156" customFormat="1" x14ac:dyDescent="0.2">
      <c r="A9" s="155" t="s">
        <v>39</v>
      </c>
      <c r="B9" s="146" t="b">
        <v>0</v>
      </c>
      <c r="C9" s="154">
        <f>IF(B9=TRUE,3,IF(B9=FALSE,0," "))</f>
        <v>0</v>
      </c>
      <c r="D9" s="155"/>
      <c r="E9" s="155" t="s">
        <v>39</v>
      </c>
      <c r="F9" s="146" t="b">
        <v>0</v>
      </c>
      <c r="G9" s="154">
        <f>IF(F9=TRUE,3,IF(F9=FALSE,0," "))</f>
        <v>0</v>
      </c>
      <c r="H9" s="155"/>
      <c r="I9" s="155" t="s">
        <v>39</v>
      </c>
      <c r="J9" s="146" t="b">
        <v>0</v>
      </c>
      <c r="K9" s="154">
        <f>IF(J9=TRUE,3,IF(J9=FALSE,0," "))</f>
        <v>0</v>
      </c>
      <c r="L9" s="155"/>
      <c r="M9" s="155" t="s">
        <v>39</v>
      </c>
      <c r="N9" s="146" t="b">
        <v>0</v>
      </c>
      <c r="O9" s="154">
        <f>IF(N9=TRUE,3,IF(N9=FALSE,0," "))</f>
        <v>0</v>
      </c>
      <c r="P9" s="155"/>
      <c r="Q9" s="155" t="s">
        <v>39</v>
      </c>
      <c r="R9" s="146" t="b">
        <v>0</v>
      </c>
      <c r="S9" s="154">
        <f>IF(R9=TRUE,3,IF(R9=FALSE,0," "))</f>
        <v>0</v>
      </c>
      <c r="T9" s="155"/>
      <c r="U9" s="512"/>
      <c r="V9" s="155"/>
    </row>
    <row r="10" spans="1:22" s="156" customFormat="1" x14ac:dyDescent="0.2">
      <c r="A10" s="155" t="s">
        <v>40</v>
      </c>
      <c r="B10" s="146" t="b">
        <v>0</v>
      </c>
      <c r="C10" s="154">
        <f>IF(B10=TRUE,5,IF(B10=FALSE,0," "))</f>
        <v>0</v>
      </c>
      <c r="D10" s="155"/>
      <c r="E10" s="155" t="s">
        <v>40</v>
      </c>
      <c r="F10" s="146" t="b">
        <v>0</v>
      </c>
      <c r="G10" s="154">
        <f>IF(F10=TRUE,5,IF(F10=FALSE,0," "))</f>
        <v>0</v>
      </c>
      <c r="H10" s="155"/>
      <c r="I10" s="155" t="s">
        <v>40</v>
      </c>
      <c r="J10" s="146" t="b">
        <v>0</v>
      </c>
      <c r="K10" s="154">
        <f>IF(J10=TRUE,5,IF(J10=FALSE,0," "))</f>
        <v>0</v>
      </c>
      <c r="L10" s="155"/>
      <c r="M10" s="155" t="s">
        <v>40</v>
      </c>
      <c r="N10" s="146" t="b">
        <v>0</v>
      </c>
      <c r="O10" s="154">
        <f>IF(N10=TRUE,5,IF(N10=FALSE,0," "))</f>
        <v>0</v>
      </c>
      <c r="P10" s="155"/>
      <c r="Q10" s="155" t="s">
        <v>40</v>
      </c>
      <c r="R10" s="146" t="b">
        <v>0</v>
      </c>
      <c r="S10" s="154">
        <f>IF(R10=TRUE,5,IF(R10=FALSE,0," "))</f>
        <v>0</v>
      </c>
      <c r="T10" s="155"/>
      <c r="U10" s="512"/>
      <c r="V10" s="155"/>
    </row>
    <row r="11" spans="1:22" x14ac:dyDescent="0.2">
      <c r="A11" s="65" t="s">
        <v>43</v>
      </c>
      <c r="B11" s="71"/>
      <c r="C11" s="66">
        <f>SUM(C8:C10)</f>
        <v>0</v>
      </c>
      <c r="D11" s="65"/>
      <c r="E11" s="65" t="s">
        <v>50</v>
      </c>
      <c r="F11" s="71"/>
      <c r="G11" s="66">
        <f>SUM(G8:G10)</f>
        <v>0</v>
      </c>
      <c r="H11" s="65"/>
      <c r="I11" s="65" t="s">
        <v>52</v>
      </c>
      <c r="J11" s="71"/>
      <c r="K11" s="66">
        <f>SUM(K8:K10)</f>
        <v>0</v>
      </c>
      <c r="L11" s="65"/>
      <c r="M11" s="65" t="s">
        <v>54</v>
      </c>
      <c r="N11" s="71"/>
      <c r="O11" s="66">
        <f>SUM(O8:O10)</f>
        <v>0</v>
      </c>
      <c r="P11" s="65"/>
      <c r="Q11" s="65" t="s">
        <v>56</v>
      </c>
      <c r="R11" s="71"/>
      <c r="S11" s="66">
        <f>SUM(S8:S10)</f>
        <v>0</v>
      </c>
      <c r="T11" s="65"/>
      <c r="U11" s="512"/>
      <c r="V11" s="65"/>
    </row>
    <row r="12" spans="1:22" x14ac:dyDescent="0.2">
      <c r="A12" s="65"/>
      <c r="B12" s="59"/>
      <c r="C12" s="65"/>
      <c r="D12" s="65"/>
      <c r="E12" s="65"/>
      <c r="F12" s="59"/>
      <c r="G12" s="65"/>
      <c r="H12" s="65"/>
      <c r="I12" s="65"/>
      <c r="J12" s="59"/>
      <c r="K12" s="65"/>
      <c r="L12" s="65"/>
      <c r="M12" s="65"/>
      <c r="N12" s="59"/>
      <c r="O12" s="65"/>
      <c r="P12" s="65"/>
      <c r="Q12" s="65"/>
      <c r="R12" s="59"/>
      <c r="S12" s="65"/>
      <c r="T12" s="65"/>
      <c r="U12" s="65"/>
      <c r="V12" s="65"/>
    </row>
    <row r="13" spans="1:22" x14ac:dyDescent="0.2">
      <c r="A13" s="67" t="s">
        <v>44</v>
      </c>
      <c r="B13" s="72"/>
      <c r="C13" s="68">
        <f>SUM(C6+C11)</f>
        <v>0</v>
      </c>
      <c r="D13" s="65"/>
      <c r="E13" s="67" t="s">
        <v>57</v>
      </c>
      <c r="F13" s="72"/>
      <c r="G13" s="68">
        <f>SUM(G6+G11)</f>
        <v>0</v>
      </c>
      <c r="H13" s="65"/>
      <c r="I13" s="67" t="s">
        <v>58</v>
      </c>
      <c r="J13" s="72"/>
      <c r="K13" s="68">
        <f>SUM(K6+K11)</f>
        <v>0</v>
      </c>
      <c r="L13" s="65"/>
      <c r="M13" s="67" t="s">
        <v>59</v>
      </c>
      <c r="N13" s="72"/>
      <c r="O13" s="68">
        <f>SUM(O6+O11)</f>
        <v>0</v>
      </c>
      <c r="P13" s="65"/>
      <c r="Q13" s="67" t="s">
        <v>60</v>
      </c>
      <c r="R13" s="72"/>
      <c r="S13" s="68">
        <f>SUM(S6+S11)</f>
        <v>0</v>
      </c>
      <c r="T13" s="65"/>
      <c r="U13" s="69">
        <f>SUM(+S13+O13+K13+G13+C13)</f>
        <v>0</v>
      </c>
      <c r="V13" s="65"/>
    </row>
    <row r="14" spans="1:22" x14ac:dyDescent="0.2">
      <c r="A14" s="65"/>
      <c r="B14" s="65"/>
      <c r="C14" s="65"/>
      <c r="D14" s="65"/>
      <c r="E14" s="65"/>
      <c r="F14" s="65"/>
      <c r="G14" s="65"/>
      <c r="H14" s="65"/>
      <c r="I14" s="65"/>
      <c r="J14" s="65"/>
      <c r="K14" s="65"/>
      <c r="L14" s="65"/>
      <c r="M14" s="65"/>
      <c r="N14" s="65"/>
      <c r="O14" s="65"/>
      <c r="P14" s="65"/>
      <c r="Q14" s="65"/>
      <c r="R14" s="65"/>
      <c r="S14" s="65"/>
      <c r="T14" s="65"/>
      <c r="U14" s="65"/>
      <c r="V14" s="65"/>
    </row>
    <row r="16" spans="1:22" ht="15.75" x14ac:dyDescent="0.25">
      <c r="A16" s="76" t="s">
        <v>107</v>
      </c>
      <c r="B16" s="76"/>
      <c r="C16" s="76"/>
      <c r="D16" s="76"/>
      <c r="E16" s="76"/>
      <c r="F16" s="76"/>
      <c r="G16" s="76"/>
      <c r="H16" s="76"/>
      <c r="I16" s="76"/>
      <c r="J16" s="76"/>
      <c r="K16" s="76"/>
      <c r="L16" s="76"/>
      <c r="M16" s="76"/>
      <c r="N16" s="76"/>
      <c r="O16" s="76"/>
      <c r="P16" s="76"/>
      <c r="Q16" s="76"/>
      <c r="R16" s="76"/>
      <c r="S16" s="76"/>
    </row>
    <row r="17" spans="1:21" x14ac:dyDescent="0.2">
      <c r="A17" s="67" t="s">
        <v>41</v>
      </c>
      <c r="B17" s="71"/>
      <c r="C17" s="66" t="s">
        <v>34</v>
      </c>
      <c r="D17" s="65"/>
      <c r="E17" s="67" t="s">
        <v>45</v>
      </c>
      <c r="F17" s="71"/>
      <c r="G17" s="66" t="s">
        <v>34</v>
      </c>
      <c r="H17" s="65"/>
      <c r="I17" s="67" t="s">
        <v>46</v>
      </c>
      <c r="J17" s="71"/>
      <c r="K17" s="66" t="s">
        <v>34</v>
      </c>
      <c r="L17" s="65"/>
      <c r="M17" s="67" t="s">
        <v>47</v>
      </c>
      <c r="N17" s="71"/>
      <c r="O17" s="66" t="s">
        <v>34</v>
      </c>
      <c r="P17" s="65"/>
      <c r="Q17" s="67" t="s">
        <v>48</v>
      </c>
      <c r="R17" s="71"/>
      <c r="S17" s="66" t="s">
        <v>34</v>
      </c>
      <c r="T17" s="65"/>
      <c r="U17" s="512" t="s">
        <v>61</v>
      </c>
    </row>
    <row r="18" spans="1:21" s="148" customFormat="1" x14ac:dyDescent="0.2">
      <c r="A18" s="145" t="s">
        <v>35</v>
      </c>
      <c r="B18" s="146" t="b">
        <v>0</v>
      </c>
      <c r="C18" s="147">
        <f>IF(B18=TRUE,9,IF(B18=FALSE,0," "))</f>
        <v>0</v>
      </c>
      <c r="D18" s="145"/>
      <c r="E18" s="145" t="s">
        <v>35</v>
      </c>
      <c r="F18" s="146" t="b">
        <v>0</v>
      </c>
      <c r="G18" s="147">
        <f>IF(F18=TRUE,9,IF(F18=FALSE,0," "))</f>
        <v>0</v>
      </c>
      <c r="H18" s="145"/>
      <c r="I18" s="145" t="s">
        <v>35</v>
      </c>
      <c r="J18" s="146" t="b">
        <v>0</v>
      </c>
      <c r="K18" s="147">
        <f>IF(J18=TRUE,9,IF(J18=FALSE,0," "))</f>
        <v>0</v>
      </c>
      <c r="L18" s="145"/>
      <c r="M18" s="145" t="s">
        <v>35</v>
      </c>
      <c r="N18" s="146" t="b">
        <v>0</v>
      </c>
      <c r="O18" s="147">
        <f>IF(N18=TRUE,9,IF(N18=FALSE,0," "))</f>
        <v>0</v>
      </c>
      <c r="P18" s="145"/>
      <c r="Q18" s="145" t="s">
        <v>35</v>
      </c>
      <c r="R18" s="146" t="b">
        <v>0</v>
      </c>
      <c r="S18" s="147">
        <f>IF(R18=TRUE,9,IF(R18=FALSE,0," "))</f>
        <v>0</v>
      </c>
      <c r="T18" s="145"/>
      <c r="U18" s="512"/>
    </row>
    <row r="19" spans="1:21" s="148" customFormat="1" x14ac:dyDescent="0.2">
      <c r="A19" s="145" t="s">
        <v>36</v>
      </c>
      <c r="B19" s="146" t="b">
        <v>0</v>
      </c>
      <c r="C19" s="147">
        <f>IF(B19=TRUE,14,IF(B19=FALSE,0," "))</f>
        <v>0</v>
      </c>
      <c r="D19" s="145"/>
      <c r="E19" s="145" t="s">
        <v>36</v>
      </c>
      <c r="F19" s="146" t="b">
        <v>0</v>
      </c>
      <c r="G19" s="147">
        <f>IF(F19=TRUE,14,IF(F19=FALSE,0," "))</f>
        <v>0</v>
      </c>
      <c r="H19" s="145"/>
      <c r="I19" s="145" t="s">
        <v>36</v>
      </c>
      <c r="J19" s="146" t="b">
        <v>0</v>
      </c>
      <c r="K19" s="147">
        <f>IF(J19=TRUE,14,IF(J19=FALSE,0," "))</f>
        <v>0</v>
      </c>
      <c r="L19" s="145"/>
      <c r="M19" s="145" t="s">
        <v>36</v>
      </c>
      <c r="N19" s="146" t="b">
        <v>0</v>
      </c>
      <c r="O19" s="147">
        <f>IF(N19=TRUE,14,IF(N19=FALSE,0," "))</f>
        <v>0</v>
      </c>
      <c r="P19" s="145"/>
      <c r="Q19" s="145" t="s">
        <v>36</v>
      </c>
      <c r="R19" s="146" t="b">
        <v>0</v>
      </c>
      <c r="S19" s="147">
        <f>IF(R19=TRUE,14,IF(R19=FALSE,0," "))</f>
        <v>0</v>
      </c>
      <c r="T19" s="145"/>
      <c r="U19" s="512"/>
    </row>
    <row r="20" spans="1:21" s="148" customFormat="1" x14ac:dyDescent="0.2">
      <c r="A20" s="145" t="s">
        <v>37</v>
      </c>
      <c r="B20" s="146" t="b">
        <v>0</v>
      </c>
      <c r="C20" s="147">
        <f>IF(B20=TRUE,23,IF(B20=FALSE,0," "))</f>
        <v>0</v>
      </c>
      <c r="D20" s="145"/>
      <c r="E20" s="145" t="s">
        <v>37</v>
      </c>
      <c r="F20" s="146" t="b">
        <v>0</v>
      </c>
      <c r="G20" s="147">
        <f>IF(F20=TRUE,23,IF(F20=FALSE,0," "))</f>
        <v>0</v>
      </c>
      <c r="H20" s="145"/>
      <c r="I20" s="145" t="s">
        <v>37</v>
      </c>
      <c r="J20" s="146" t="b">
        <v>0</v>
      </c>
      <c r="K20" s="147">
        <f>IF(J20=TRUE,23,IF(J20=FALSE,0," "))</f>
        <v>0</v>
      </c>
      <c r="L20" s="145"/>
      <c r="M20" s="145" t="s">
        <v>37</v>
      </c>
      <c r="N20" s="146" t="b">
        <v>0</v>
      </c>
      <c r="O20" s="147">
        <f>IF(N20=TRUE,23,IF(N20=FALSE,0," "))</f>
        <v>0</v>
      </c>
      <c r="P20" s="145"/>
      <c r="Q20" s="145" t="s">
        <v>37</v>
      </c>
      <c r="R20" s="146" t="b">
        <v>0</v>
      </c>
      <c r="S20" s="147">
        <f>IF(R20=TRUE,23,IF(R20=FALSE,0," "))</f>
        <v>0</v>
      </c>
      <c r="T20" s="145"/>
      <c r="U20" s="512"/>
    </row>
    <row r="21" spans="1:21" x14ac:dyDescent="0.2">
      <c r="A21" s="65" t="s">
        <v>42</v>
      </c>
      <c r="B21" s="71"/>
      <c r="C21" s="66">
        <f>SUM(C18:C20)</f>
        <v>0</v>
      </c>
      <c r="D21" s="65"/>
      <c r="E21" s="65" t="s">
        <v>49</v>
      </c>
      <c r="F21" s="71"/>
      <c r="G21" s="66">
        <f>SUM(G18:G20)</f>
        <v>0</v>
      </c>
      <c r="H21" s="65"/>
      <c r="I21" s="65" t="s">
        <v>51</v>
      </c>
      <c r="J21" s="71"/>
      <c r="K21" s="66">
        <f>SUM(K18:K20)</f>
        <v>0</v>
      </c>
      <c r="L21" s="65"/>
      <c r="M21" s="65" t="s">
        <v>53</v>
      </c>
      <c r="N21" s="71"/>
      <c r="O21" s="66">
        <f>SUM(O18:O20)</f>
        <v>0</v>
      </c>
      <c r="P21" s="65"/>
      <c r="Q21" s="65" t="s">
        <v>55</v>
      </c>
      <c r="R21" s="71"/>
      <c r="S21" s="66">
        <f>SUM(S18:S20)</f>
        <v>0</v>
      </c>
      <c r="T21" s="65"/>
      <c r="U21" s="512"/>
    </row>
    <row r="22" spans="1:21" x14ac:dyDescent="0.2">
      <c r="A22" s="65"/>
      <c r="B22" s="59"/>
      <c r="C22" s="65"/>
      <c r="D22" s="65"/>
      <c r="E22" s="65"/>
      <c r="F22" s="59"/>
      <c r="G22" s="65"/>
      <c r="H22" s="65"/>
      <c r="I22" s="65"/>
      <c r="J22" s="59"/>
      <c r="K22" s="65"/>
      <c r="L22" s="65"/>
      <c r="M22" s="65"/>
      <c r="N22" s="59"/>
      <c r="O22" s="65"/>
      <c r="P22" s="65"/>
      <c r="Q22" s="65"/>
      <c r="R22" s="59"/>
      <c r="S22" s="65"/>
      <c r="T22" s="65"/>
      <c r="U22" s="512"/>
    </row>
    <row r="23" spans="1:21" s="156" customFormat="1" x14ac:dyDescent="0.2">
      <c r="A23" s="155" t="s">
        <v>38</v>
      </c>
      <c r="B23" s="146" t="b">
        <v>0</v>
      </c>
      <c r="C23" s="154">
        <f>IF(B23=TRUE,2,IF(B23=FALSE,0," "))</f>
        <v>0</v>
      </c>
      <c r="D23" s="155"/>
      <c r="E23" s="155" t="s">
        <v>38</v>
      </c>
      <c r="F23" s="146" t="b">
        <v>0</v>
      </c>
      <c r="G23" s="154">
        <f>IF(F23=TRUE,2,IF(F23=FALSE,0," "))</f>
        <v>0</v>
      </c>
      <c r="H23" s="155"/>
      <c r="I23" s="155" t="s">
        <v>38</v>
      </c>
      <c r="J23" s="146" t="b">
        <v>0</v>
      </c>
      <c r="K23" s="154">
        <f>IF(J23=TRUE,2,IF(J23=FALSE,0," "))</f>
        <v>0</v>
      </c>
      <c r="L23" s="155"/>
      <c r="M23" s="155" t="s">
        <v>38</v>
      </c>
      <c r="N23" s="146" t="b">
        <v>0</v>
      </c>
      <c r="O23" s="154">
        <f>IF(N23=TRUE,2,IF(N23=FALSE,0," "))</f>
        <v>0</v>
      </c>
      <c r="P23" s="155"/>
      <c r="Q23" s="155" t="s">
        <v>38</v>
      </c>
      <c r="R23" s="146" t="b">
        <v>0</v>
      </c>
      <c r="S23" s="154">
        <f>IF(R23=TRUE,2,IF(R23=FALSE,0," "))</f>
        <v>0</v>
      </c>
      <c r="T23" s="155"/>
      <c r="U23" s="512"/>
    </row>
    <row r="24" spans="1:21" s="156" customFormat="1" x14ac:dyDescent="0.2">
      <c r="A24" s="155" t="s">
        <v>39</v>
      </c>
      <c r="B24" s="146" t="b">
        <v>0</v>
      </c>
      <c r="C24" s="154">
        <f>IF(B24=TRUE,3,IF(B24=FALSE,0," "))</f>
        <v>0</v>
      </c>
      <c r="D24" s="155"/>
      <c r="E24" s="155" t="s">
        <v>39</v>
      </c>
      <c r="F24" s="146" t="b">
        <v>0</v>
      </c>
      <c r="G24" s="154">
        <f>IF(F24=TRUE,3,IF(F24=FALSE,0," "))</f>
        <v>0</v>
      </c>
      <c r="H24" s="155"/>
      <c r="I24" s="155" t="s">
        <v>39</v>
      </c>
      <c r="J24" s="146" t="b">
        <v>0</v>
      </c>
      <c r="K24" s="154">
        <f>IF(J24=TRUE,3,IF(J24=FALSE,0," "))</f>
        <v>0</v>
      </c>
      <c r="L24" s="155"/>
      <c r="M24" s="155" t="s">
        <v>39</v>
      </c>
      <c r="N24" s="146" t="b">
        <v>0</v>
      </c>
      <c r="O24" s="154">
        <f>IF(N24=TRUE,3,IF(N24=FALSE,0," "))</f>
        <v>0</v>
      </c>
      <c r="P24" s="155"/>
      <c r="Q24" s="155" t="s">
        <v>39</v>
      </c>
      <c r="R24" s="146" t="b">
        <v>0</v>
      </c>
      <c r="S24" s="154">
        <f>IF(R24=TRUE,3,IF(R24=FALSE,0," "))</f>
        <v>0</v>
      </c>
      <c r="T24" s="155"/>
      <c r="U24" s="512"/>
    </row>
    <row r="25" spans="1:21" s="156" customFormat="1" x14ac:dyDescent="0.2">
      <c r="A25" s="155" t="s">
        <v>40</v>
      </c>
      <c r="B25" s="146" t="b">
        <v>0</v>
      </c>
      <c r="C25" s="154">
        <f>IF(B25=TRUE,5,IF(B25=FALSE,0," "))</f>
        <v>0</v>
      </c>
      <c r="D25" s="155"/>
      <c r="E25" s="155" t="s">
        <v>40</v>
      </c>
      <c r="F25" s="146" t="b">
        <v>0</v>
      </c>
      <c r="G25" s="154">
        <f>IF(F25=TRUE,5,IF(F25=FALSE,0," "))</f>
        <v>0</v>
      </c>
      <c r="H25" s="155"/>
      <c r="I25" s="155" t="s">
        <v>40</v>
      </c>
      <c r="J25" s="146" t="b">
        <v>0</v>
      </c>
      <c r="K25" s="154">
        <f>IF(J25=TRUE,5,IF(J25=FALSE,0," "))</f>
        <v>0</v>
      </c>
      <c r="L25" s="155"/>
      <c r="M25" s="155" t="s">
        <v>40</v>
      </c>
      <c r="N25" s="146" t="b">
        <v>0</v>
      </c>
      <c r="O25" s="154">
        <f>IF(N25=TRUE,5,IF(N25=FALSE,0," "))</f>
        <v>0</v>
      </c>
      <c r="P25" s="155"/>
      <c r="Q25" s="155" t="s">
        <v>40</v>
      </c>
      <c r="R25" s="146" t="b">
        <v>0</v>
      </c>
      <c r="S25" s="154">
        <f>IF(R25=TRUE,5,IF(R25=FALSE,0," "))</f>
        <v>0</v>
      </c>
      <c r="T25" s="155"/>
      <c r="U25" s="512"/>
    </row>
    <row r="26" spans="1:21" x14ac:dyDescent="0.2">
      <c r="A26" s="65" t="s">
        <v>43</v>
      </c>
      <c r="B26" s="71"/>
      <c r="C26" s="66">
        <f>SUM(C23:C25)</f>
        <v>0</v>
      </c>
      <c r="D26" s="65"/>
      <c r="E26" s="65" t="s">
        <v>50</v>
      </c>
      <c r="F26" s="71"/>
      <c r="G26" s="66">
        <f>SUM(G23:G25)</f>
        <v>0</v>
      </c>
      <c r="H26" s="65"/>
      <c r="I26" s="65" t="s">
        <v>52</v>
      </c>
      <c r="J26" s="71"/>
      <c r="K26" s="66">
        <f>SUM(K23:K25)</f>
        <v>0</v>
      </c>
      <c r="L26" s="65"/>
      <c r="M26" s="65" t="s">
        <v>54</v>
      </c>
      <c r="N26" s="71"/>
      <c r="O26" s="66">
        <f>SUM(O23:O25)</f>
        <v>0</v>
      </c>
      <c r="P26" s="65"/>
      <c r="Q26" s="65" t="s">
        <v>56</v>
      </c>
      <c r="R26" s="71"/>
      <c r="S26" s="66">
        <f>SUM(S23:S25)</f>
        <v>0</v>
      </c>
      <c r="T26" s="65"/>
      <c r="U26" s="512"/>
    </row>
    <row r="27" spans="1:21" x14ac:dyDescent="0.2">
      <c r="A27" s="65"/>
      <c r="B27" s="59"/>
      <c r="C27" s="65"/>
      <c r="D27" s="65"/>
      <c r="E27" s="65"/>
      <c r="F27" s="59"/>
      <c r="G27" s="65"/>
      <c r="H27" s="65"/>
      <c r="I27" s="65"/>
      <c r="J27" s="59"/>
      <c r="K27" s="65"/>
      <c r="L27" s="65"/>
      <c r="M27" s="65"/>
      <c r="N27" s="59"/>
      <c r="O27" s="65"/>
      <c r="P27" s="65"/>
      <c r="Q27" s="65"/>
      <c r="R27" s="59"/>
      <c r="S27" s="65"/>
      <c r="T27" s="65"/>
      <c r="U27" s="65"/>
    </row>
    <row r="28" spans="1:21" x14ac:dyDescent="0.2">
      <c r="A28" s="67" t="s">
        <v>44</v>
      </c>
      <c r="B28" s="72"/>
      <c r="C28" s="68">
        <f>SUM(C21+C26)</f>
        <v>0</v>
      </c>
      <c r="D28" s="65"/>
      <c r="E28" s="67" t="s">
        <v>57</v>
      </c>
      <c r="F28" s="72"/>
      <c r="G28" s="68">
        <f>SUM(G21+G26)</f>
        <v>0</v>
      </c>
      <c r="H28" s="65"/>
      <c r="I28" s="67" t="s">
        <v>58</v>
      </c>
      <c r="J28" s="72"/>
      <c r="K28" s="68">
        <f>SUM(K21+K26)</f>
        <v>0</v>
      </c>
      <c r="L28" s="65"/>
      <c r="M28" s="67" t="s">
        <v>59</v>
      </c>
      <c r="N28" s="72"/>
      <c r="O28" s="68">
        <f>SUM(O21+O26)</f>
        <v>0</v>
      </c>
      <c r="P28" s="65"/>
      <c r="Q28" s="67" t="s">
        <v>60</v>
      </c>
      <c r="R28" s="72"/>
      <c r="S28" s="68">
        <f>SUM(S21+S26)</f>
        <v>0</v>
      </c>
      <c r="T28" s="65"/>
      <c r="U28" s="69">
        <f>SUM(+S28+O28+K28+G28+C28)</f>
        <v>0</v>
      </c>
    </row>
    <row r="29" spans="1:21" x14ac:dyDescent="0.2">
      <c r="A29" s="65"/>
      <c r="B29" s="65"/>
      <c r="C29" s="65"/>
      <c r="D29" s="65"/>
      <c r="E29" s="65"/>
      <c r="F29" s="65"/>
      <c r="G29" s="65"/>
      <c r="H29" s="65"/>
      <c r="I29" s="65"/>
      <c r="J29" s="65"/>
      <c r="K29" s="65"/>
      <c r="L29" s="65"/>
      <c r="M29" s="65"/>
      <c r="N29" s="65"/>
      <c r="O29" s="65"/>
      <c r="P29" s="65"/>
      <c r="Q29" s="65"/>
      <c r="R29" s="65"/>
      <c r="S29" s="65"/>
      <c r="T29" s="65"/>
      <c r="U29" s="65"/>
    </row>
    <row r="32" spans="1:21" ht="15.75" x14ac:dyDescent="0.25">
      <c r="A32" s="76" t="s">
        <v>108</v>
      </c>
      <c r="B32" s="76"/>
      <c r="C32" s="76"/>
      <c r="D32" s="76"/>
      <c r="E32" s="76"/>
      <c r="F32" s="76"/>
      <c r="G32" s="76"/>
      <c r="H32" s="76"/>
      <c r="I32" s="76"/>
      <c r="J32" s="76"/>
      <c r="K32" s="76"/>
      <c r="L32" s="76"/>
      <c r="M32" s="76"/>
      <c r="N32" s="76"/>
      <c r="O32" s="76"/>
      <c r="P32" s="76"/>
      <c r="Q32" s="76"/>
      <c r="R32" s="76"/>
      <c r="S32" s="76"/>
    </row>
    <row r="33" spans="1:21" x14ac:dyDescent="0.2">
      <c r="A33" s="67" t="s">
        <v>41</v>
      </c>
      <c r="B33" s="71"/>
      <c r="C33" s="66" t="s">
        <v>34</v>
      </c>
      <c r="D33" s="65"/>
      <c r="E33" s="67" t="s">
        <v>45</v>
      </c>
      <c r="F33" s="71"/>
      <c r="G33" s="66" t="s">
        <v>34</v>
      </c>
      <c r="H33" s="65"/>
      <c r="I33" s="67" t="s">
        <v>46</v>
      </c>
      <c r="J33" s="71"/>
      <c r="K33" s="66" t="s">
        <v>34</v>
      </c>
      <c r="L33" s="65"/>
      <c r="M33" s="67" t="s">
        <v>47</v>
      </c>
      <c r="N33" s="71"/>
      <c r="O33" s="66" t="s">
        <v>34</v>
      </c>
      <c r="P33" s="65"/>
      <c r="Q33" s="67" t="s">
        <v>48</v>
      </c>
      <c r="R33" s="71"/>
      <c r="S33" s="66" t="s">
        <v>34</v>
      </c>
      <c r="T33" s="65"/>
      <c r="U33" s="512" t="s">
        <v>61</v>
      </c>
    </row>
    <row r="34" spans="1:21" s="148" customFormat="1" x14ac:dyDescent="0.2">
      <c r="A34" s="145" t="s">
        <v>35</v>
      </c>
      <c r="B34" s="146" t="b">
        <v>0</v>
      </c>
      <c r="C34" s="147">
        <f>IF(B34=TRUE,9,IF(B34=FALSE,0," "))</f>
        <v>0</v>
      </c>
      <c r="D34" s="145"/>
      <c r="E34" s="145" t="s">
        <v>35</v>
      </c>
      <c r="F34" s="146" t="b">
        <v>0</v>
      </c>
      <c r="G34" s="147">
        <f>IF(F34=TRUE,9,IF(F34=FALSE,0," "))</f>
        <v>0</v>
      </c>
      <c r="H34" s="145"/>
      <c r="I34" s="145" t="s">
        <v>35</v>
      </c>
      <c r="J34" s="146" t="b">
        <v>0</v>
      </c>
      <c r="K34" s="147">
        <f>IF(J34=TRUE,9,IF(J34=FALSE,0," "))</f>
        <v>0</v>
      </c>
      <c r="L34" s="145"/>
      <c r="M34" s="145" t="s">
        <v>35</v>
      </c>
      <c r="N34" s="146" t="b">
        <v>0</v>
      </c>
      <c r="O34" s="147">
        <f>IF(N34=TRUE,9,IF(N34=FALSE,0," "))</f>
        <v>0</v>
      </c>
      <c r="P34" s="145"/>
      <c r="Q34" s="145" t="s">
        <v>35</v>
      </c>
      <c r="R34" s="146" t="b">
        <v>0</v>
      </c>
      <c r="S34" s="147">
        <f>IF(R34=TRUE,9,IF(R34=FALSE,0," "))</f>
        <v>0</v>
      </c>
      <c r="T34" s="145"/>
      <c r="U34" s="512"/>
    </row>
    <row r="35" spans="1:21" s="148" customFormat="1" x14ac:dyDescent="0.2">
      <c r="A35" s="145" t="s">
        <v>36</v>
      </c>
      <c r="B35" s="146" t="b">
        <v>0</v>
      </c>
      <c r="C35" s="147">
        <f>IF(B35=TRUE,14,IF(B35=FALSE,0," "))</f>
        <v>0</v>
      </c>
      <c r="D35" s="145"/>
      <c r="E35" s="145" t="s">
        <v>36</v>
      </c>
      <c r="F35" s="146" t="b">
        <v>0</v>
      </c>
      <c r="G35" s="147">
        <f>IF(F35=TRUE,14,IF(F35=FALSE,0," "))</f>
        <v>0</v>
      </c>
      <c r="H35" s="145"/>
      <c r="I35" s="145" t="s">
        <v>36</v>
      </c>
      <c r="J35" s="146" t="b">
        <v>0</v>
      </c>
      <c r="K35" s="147">
        <f>IF(J35=TRUE,14,IF(J35=FALSE,0," "))</f>
        <v>0</v>
      </c>
      <c r="L35" s="145"/>
      <c r="M35" s="145" t="s">
        <v>36</v>
      </c>
      <c r="N35" s="146" t="b">
        <v>0</v>
      </c>
      <c r="O35" s="147">
        <f>IF(N35=TRUE,14,IF(N35=FALSE,0," "))</f>
        <v>0</v>
      </c>
      <c r="P35" s="145"/>
      <c r="Q35" s="145" t="s">
        <v>36</v>
      </c>
      <c r="R35" s="146" t="b">
        <v>0</v>
      </c>
      <c r="S35" s="147">
        <f>IF(R35=TRUE,14,IF(R35=FALSE,0," "))</f>
        <v>0</v>
      </c>
      <c r="T35" s="145"/>
      <c r="U35" s="512"/>
    </row>
    <row r="36" spans="1:21" s="148" customFormat="1" x14ac:dyDescent="0.2">
      <c r="A36" s="145" t="s">
        <v>37</v>
      </c>
      <c r="B36" s="146" t="b">
        <v>0</v>
      </c>
      <c r="C36" s="147">
        <f>IF(B36=TRUE,23,IF(B36=FALSE,0," "))</f>
        <v>0</v>
      </c>
      <c r="D36" s="145"/>
      <c r="E36" s="145" t="s">
        <v>37</v>
      </c>
      <c r="F36" s="146" t="b">
        <v>0</v>
      </c>
      <c r="G36" s="147">
        <f>IF(F36=TRUE,23,IF(F36=FALSE,0," "))</f>
        <v>0</v>
      </c>
      <c r="H36" s="145"/>
      <c r="I36" s="145" t="s">
        <v>37</v>
      </c>
      <c r="J36" s="146" t="b">
        <v>0</v>
      </c>
      <c r="K36" s="147">
        <f>IF(J36=TRUE,23,IF(J36=FALSE,0," "))</f>
        <v>0</v>
      </c>
      <c r="L36" s="145"/>
      <c r="M36" s="145" t="s">
        <v>37</v>
      </c>
      <c r="N36" s="146" t="b">
        <v>0</v>
      </c>
      <c r="O36" s="147">
        <f>IF(N36=TRUE,23,IF(N36=FALSE,0," "))</f>
        <v>0</v>
      </c>
      <c r="P36" s="145"/>
      <c r="Q36" s="145" t="s">
        <v>37</v>
      </c>
      <c r="R36" s="146" t="b">
        <v>0</v>
      </c>
      <c r="S36" s="147">
        <f>IF(R36=TRUE,23,IF(R36=FALSE,0," "))</f>
        <v>0</v>
      </c>
      <c r="T36" s="145"/>
      <c r="U36" s="512"/>
    </row>
    <row r="37" spans="1:21" x14ac:dyDescent="0.2">
      <c r="A37" s="65" t="s">
        <v>42</v>
      </c>
      <c r="B37" s="71"/>
      <c r="C37" s="66">
        <f>SUM(C34:C36)</f>
        <v>0</v>
      </c>
      <c r="D37" s="65"/>
      <c r="E37" s="65" t="s">
        <v>49</v>
      </c>
      <c r="F37" s="71"/>
      <c r="G37" s="66">
        <f>SUM(G34:G36)</f>
        <v>0</v>
      </c>
      <c r="H37" s="65"/>
      <c r="I37" s="65" t="s">
        <v>51</v>
      </c>
      <c r="J37" s="71"/>
      <c r="K37" s="66">
        <f>SUM(K34:K36)</f>
        <v>0</v>
      </c>
      <c r="L37" s="65"/>
      <c r="M37" s="65" t="s">
        <v>53</v>
      </c>
      <c r="N37" s="71"/>
      <c r="O37" s="66">
        <f>SUM(O34:O36)</f>
        <v>0</v>
      </c>
      <c r="P37" s="65"/>
      <c r="Q37" s="65" t="s">
        <v>55</v>
      </c>
      <c r="R37" s="71"/>
      <c r="S37" s="66">
        <f>SUM(S34:S36)</f>
        <v>0</v>
      </c>
      <c r="T37" s="65"/>
      <c r="U37" s="512"/>
    </row>
    <row r="38" spans="1:21" x14ac:dyDescent="0.2">
      <c r="A38" s="65"/>
      <c r="B38" s="59"/>
      <c r="C38" s="65"/>
      <c r="D38" s="65"/>
      <c r="E38" s="65"/>
      <c r="F38" s="59"/>
      <c r="G38" s="65"/>
      <c r="H38" s="65"/>
      <c r="I38" s="65"/>
      <c r="J38" s="59"/>
      <c r="K38" s="65"/>
      <c r="L38" s="65"/>
      <c r="M38" s="65"/>
      <c r="N38" s="59"/>
      <c r="O38" s="65"/>
      <c r="P38" s="65"/>
      <c r="Q38" s="65"/>
      <c r="R38" s="59"/>
      <c r="S38" s="65"/>
      <c r="T38" s="65"/>
      <c r="U38" s="512"/>
    </row>
    <row r="39" spans="1:21" s="156" customFormat="1" x14ac:dyDescent="0.2">
      <c r="A39" s="155" t="s">
        <v>38</v>
      </c>
      <c r="B39" s="146" t="b">
        <v>0</v>
      </c>
      <c r="C39" s="154">
        <f>IF(B39=TRUE,2,IF(B39=FALSE,0," "))</f>
        <v>0</v>
      </c>
      <c r="D39" s="155"/>
      <c r="E39" s="155" t="s">
        <v>38</v>
      </c>
      <c r="F39" s="146" t="b">
        <v>0</v>
      </c>
      <c r="G39" s="154">
        <f>IF(F39=TRUE,2,IF(F39=FALSE,0," "))</f>
        <v>0</v>
      </c>
      <c r="H39" s="155"/>
      <c r="I39" s="155" t="s">
        <v>38</v>
      </c>
      <c r="J39" s="146" t="b">
        <v>0</v>
      </c>
      <c r="K39" s="154">
        <f>IF(J39=TRUE,2,IF(J39=FALSE,0," "))</f>
        <v>0</v>
      </c>
      <c r="L39" s="155"/>
      <c r="M39" s="155" t="s">
        <v>38</v>
      </c>
      <c r="N39" s="146" t="b">
        <v>0</v>
      </c>
      <c r="O39" s="154">
        <f>IF(N39=TRUE,2,IF(N39=FALSE,0," "))</f>
        <v>0</v>
      </c>
      <c r="P39" s="155"/>
      <c r="Q39" s="155" t="s">
        <v>38</v>
      </c>
      <c r="R39" s="146" t="b">
        <v>0</v>
      </c>
      <c r="S39" s="154">
        <f>IF(R39=TRUE,2,IF(R39=FALSE,0," "))</f>
        <v>0</v>
      </c>
      <c r="T39" s="155"/>
      <c r="U39" s="512"/>
    </row>
    <row r="40" spans="1:21" s="156" customFormat="1" x14ac:dyDescent="0.2">
      <c r="A40" s="155" t="s">
        <v>39</v>
      </c>
      <c r="B40" s="146" t="b">
        <v>0</v>
      </c>
      <c r="C40" s="154">
        <f>IF(B40=TRUE,3,IF(B40=FALSE,0," "))</f>
        <v>0</v>
      </c>
      <c r="D40" s="155"/>
      <c r="E40" s="155" t="s">
        <v>39</v>
      </c>
      <c r="F40" s="146" t="b">
        <v>0</v>
      </c>
      <c r="G40" s="154">
        <f>IF(F40=TRUE,3,IF(F40=FALSE,0," "))</f>
        <v>0</v>
      </c>
      <c r="H40" s="155"/>
      <c r="I40" s="155" t="s">
        <v>39</v>
      </c>
      <c r="J40" s="146" t="b">
        <v>0</v>
      </c>
      <c r="K40" s="154">
        <f>IF(J40=TRUE,3,IF(J40=FALSE,0," "))</f>
        <v>0</v>
      </c>
      <c r="L40" s="155"/>
      <c r="M40" s="155" t="s">
        <v>39</v>
      </c>
      <c r="N40" s="146" t="b">
        <v>0</v>
      </c>
      <c r="O40" s="154">
        <f>IF(N40=TRUE,3,IF(N40=FALSE,0," "))</f>
        <v>0</v>
      </c>
      <c r="P40" s="155"/>
      <c r="Q40" s="155" t="s">
        <v>39</v>
      </c>
      <c r="R40" s="146" t="b">
        <v>0</v>
      </c>
      <c r="S40" s="154">
        <f>IF(R40=TRUE,3,IF(R40=FALSE,0," "))</f>
        <v>0</v>
      </c>
      <c r="T40" s="155"/>
      <c r="U40" s="512"/>
    </row>
    <row r="41" spans="1:21" s="156" customFormat="1" x14ac:dyDescent="0.2">
      <c r="A41" s="155" t="s">
        <v>40</v>
      </c>
      <c r="B41" s="146" t="b">
        <v>0</v>
      </c>
      <c r="C41" s="154">
        <f>IF(B41=TRUE,5,IF(B41=FALSE,0," "))</f>
        <v>0</v>
      </c>
      <c r="D41" s="155"/>
      <c r="E41" s="155" t="s">
        <v>40</v>
      </c>
      <c r="F41" s="146" t="b">
        <v>0</v>
      </c>
      <c r="G41" s="154">
        <f>IF(F41=TRUE,5,IF(F41=FALSE,0," "))</f>
        <v>0</v>
      </c>
      <c r="H41" s="155"/>
      <c r="I41" s="155" t="s">
        <v>40</v>
      </c>
      <c r="J41" s="146" t="b">
        <v>0</v>
      </c>
      <c r="K41" s="154">
        <f>IF(J41=TRUE,5,IF(J41=FALSE,0," "))</f>
        <v>0</v>
      </c>
      <c r="L41" s="155"/>
      <c r="M41" s="155" t="s">
        <v>40</v>
      </c>
      <c r="N41" s="146" t="b">
        <v>0</v>
      </c>
      <c r="O41" s="154">
        <f>IF(N41=TRUE,5,IF(N41=FALSE,0," "))</f>
        <v>0</v>
      </c>
      <c r="P41" s="155"/>
      <c r="Q41" s="155" t="s">
        <v>40</v>
      </c>
      <c r="R41" s="146" t="b">
        <v>0</v>
      </c>
      <c r="S41" s="154">
        <f>IF(R41=TRUE,5,IF(R41=FALSE,0," "))</f>
        <v>0</v>
      </c>
      <c r="T41" s="155"/>
      <c r="U41" s="512"/>
    </row>
    <row r="42" spans="1:21" x14ac:dyDescent="0.2">
      <c r="A42" s="65" t="s">
        <v>43</v>
      </c>
      <c r="B42" s="71"/>
      <c r="C42" s="66">
        <f>SUM(C39:C41)</f>
        <v>0</v>
      </c>
      <c r="D42" s="65"/>
      <c r="E42" s="65" t="s">
        <v>50</v>
      </c>
      <c r="F42" s="71"/>
      <c r="G42" s="66">
        <f>SUM(G39:G41)</f>
        <v>0</v>
      </c>
      <c r="H42" s="65"/>
      <c r="I42" s="65" t="s">
        <v>52</v>
      </c>
      <c r="J42" s="71"/>
      <c r="K42" s="66">
        <f>SUM(K39:K41)</f>
        <v>0</v>
      </c>
      <c r="L42" s="65"/>
      <c r="M42" s="65" t="s">
        <v>54</v>
      </c>
      <c r="N42" s="71"/>
      <c r="O42" s="66">
        <f>SUM(O39:O41)</f>
        <v>0</v>
      </c>
      <c r="P42" s="65"/>
      <c r="Q42" s="65" t="s">
        <v>56</v>
      </c>
      <c r="R42" s="71"/>
      <c r="S42" s="66">
        <f>SUM(S39:S41)</f>
        <v>0</v>
      </c>
      <c r="T42" s="65"/>
      <c r="U42" s="512"/>
    </row>
    <row r="43" spans="1:21" x14ac:dyDescent="0.2">
      <c r="A43" s="65"/>
      <c r="B43" s="59"/>
      <c r="C43" s="65"/>
      <c r="D43" s="65"/>
      <c r="E43" s="65"/>
      <c r="F43" s="59"/>
      <c r="G43" s="65"/>
      <c r="H43" s="65"/>
      <c r="I43" s="65"/>
      <c r="J43" s="59"/>
      <c r="K43" s="65"/>
      <c r="L43" s="65"/>
      <c r="M43" s="65"/>
      <c r="N43" s="59"/>
      <c r="O43" s="65"/>
      <c r="P43" s="65"/>
      <c r="Q43" s="65"/>
      <c r="R43" s="59"/>
      <c r="S43" s="65"/>
      <c r="T43" s="65"/>
      <c r="U43" s="65"/>
    </row>
    <row r="44" spans="1:21" x14ac:dyDescent="0.2">
      <c r="A44" s="67" t="s">
        <v>44</v>
      </c>
      <c r="B44" s="72"/>
      <c r="C44" s="68">
        <f>SUM(C37+C42)</f>
        <v>0</v>
      </c>
      <c r="D44" s="65"/>
      <c r="E44" s="67" t="s">
        <v>57</v>
      </c>
      <c r="F44" s="72"/>
      <c r="G44" s="68">
        <f>SUM(G37+G42)</f>
        <v>0</v>
      </c>
      <c r="H44" s="65"/>
      <c r="I44" s="67" t="s">
        <v>58</v>
      </c>
      <c r="J44" s="72"/>
      <c r="K44" s="68">
        <f>SUM(K37+K42)</f>
        <v>0</v>
      </c>
      <c r="L44" s="65"/>
      <c r="M44" s="67" t="s">
        <v>59</v>
      </c>
      <c r="N44" s="72"/>
      <c r="O44" s="68">
        <f>SUM(O37+O42)</f>
        <v>0</v>
      </c>
      <c r="P44" s="65"/>
      <c r="Q44" s="67" t="s">
        <v>60</v>
      </c>
      <c r="R44" s="72"/>
      <c r="S44" s="68">
        <f>SUM(S37+S42)</f>
        <v>0</v>
      </c>
      <c r="T44" s="65"/>
      <c r="U44" s="69">
        <f>SUM(+S44+O44+K44+G44+C44)</f>
        <v>0</v>
      </c>
    </row>
    <row r="45" spans="1:21" x14ac:dyDescent="0.2">
      <c r="A45" s="65"/>
      <c r="B45" s="65"/>
      <c r="C45" s="65"/>
      <c r="D45" s="65"/>
      <c r="E45" s="65"/>
      <c r="F45" s="65"/>
      <c r="G45" s="65"/>
      <c r="H45" s="65"/>
      <c r="I45" s="65"/>
      <c r="J45" s="65"/>
      <c r="K45" s="65"/>
      <c r="L45" s="65"/>
      <c r="M45" s="65"/>
      <c r="N45" s="65"/>
      <c r="O45" s="65"/>
      <c r="P45" s="65"/>
      <c r="Q45" s="65"/>
      <c r="R45" s="65"/>
      <c r="S45" s="65"/>
      <c r="T45" s="65"/>
      <c r="U45" s="65"/>
    </row>
    <row r="47" spans="1:21" ht="15.75" x14ac:dyDescent="0.25">
      <c r="A47" s="76" t="s">
        <v>109</v>
      </c>
      <c r="B47" s="76"/>
      <c r="C47" s="76"/>
      <c r="D47" s="76"/>
      <c r="E47" s="76"/>
      <c r="F47" s="76"/>
      <c r="G47" s="76"/>
      <c r="H47" s="76"/>
      <c r="I47" s="76"/>
      <c r="J47" s="76"/>
      <c r="K47" s="76"/>
      <c r="L47" s="76"/>
      <c r="M47" s="76"/>
      <c r="N47" s="76"/>
      <c r="O47" s="76"/>
      <c r="P47" s="76"/>
      <c r="Q47" s="76"/>
      <c r="R47" s="76"/>
      <c r="S47" s="76"/>
    </row>
    <row r="48" spans="1:21" x14ac:dyDescent="0.2">
      <c r="A48" s="67" t="s">
        <v>41</v>
      </c>
      <c r="B48" s="71"/>
      <c r="C48" s="66" t="s">
        <v>34</v>
      </c>
      <c r="D48" s="65"/>
      <c r="E48" s="67" t="s">
        <v>45</v>
      </c>
      <c r="F48" s="71"/>
      <c r="G48" s="66" t="s">
        <v>34</v>
      </c>
      <c r="H48" s="65"/>
      <c r="I48" s="67" t="s">
        <v>46</v>
      </c>
      <c r="J48" s="71"/>
      <c r="K48" s="66" t="s">
        <v>34</v>
      </c>
      <c r="L48" s="65"/>
      <c r="M48" s="67" t="s">
        <v>47</v>
      </c>
      <c r="N48" s="71"/>
      <c r="O48" s="66" t="s">
        <v>34</v>
      </c>
      <c r="P48" s="65"/>
      <c r="Q48" s="67" t="s">
        <v>48</v>
      </c>
      <c r="R48" s="71"/>
      <c r="S48" s="66" t="s">
        <v>34</v>
      </c>
      <c r="T48" s="65"/>
      <c r="U48" s="512" t="s">
        <v>61</v>
      </c>
    </row>
    <row r="49" spans="1:23" s="148" customFormat="1" x14ac:dyDescent="0.2">
      <c r="A49" s="145" t="s">
        <v>35</v>
      </c>
      <c r="B49" s="146" t="b">
        <v>0</v>
      </c>
      <c r="C49" s="147">
        <f>IF(B49=TRUE,9,IF(B49=FALSE,0," "))</f>
        <v>0</v>
      </c>
      <c r="D49" s="145"/>
      <c r="E49" s="145" t="s">
        <v>35</v>
      </c>
      <c r="F49" s="146" t="b">
        <v>0</v>
      </c>
      <c r="G49" s="147">
        <f>IF(F49=TRUE,9,IF(F49=FALSE,0," "))</f>
        <v>0</v>
      </c>
      <c r="H49" s="145"/>
      <c r="I49" s="145" t="s">
        <v>35</v>
      </c>
      <c r="J49" s="146" t="b">
        <v>0</v>
      </c>
      <c r="K49" s="147">
        <f>IF(J49=TRUE,9,IF(J49=FALSE,0," "))</f>
        <v>0</v>
      </c>
      <c r="L49" s="145"/>
      <c r="M49" s="145" t="s">
        <v>35</v>
      </c>
      <c r="N49" s="146" t="b">
        <v>0</v>
      </c>
      <c r="O49" s="147">
        <f>IF(N49=TRUE,9,IF(N49=FALSE,0," "))</f>
        <v>0</v>
      </c>
      <c r="P49" s="145"/>
      <c r="Q49" s="145" t="s">
        <v>35</v>
      </c>
      <c r="R49" s="146" t="b">
        <v>0</v>
      </c>
      <c r="S49" s="147">
        <f>IF(R49=TRUE,9,IF(R49=FALSE,0," "))</f>
        <v>0</v>
      </c>
      <c r="T49" s="145"/>
      <c r="U49" s="512"/>
    </row>
    <row r="50" spans="1:23" s="148" customFormat="1" x14ac:dyDescent="0.2">
      <c r="A50" s="145" t="s">
        <v>36</v>
      </c>
      <c r="B50" s="146" t="b">
        <v>0</v>
      </c>
      <c r="C50" s="147">
        <f>IF(B50=TRUE,14,IF(B50=FALSE,0," "))</f>
        <v>0</v>
      </c>
      <c r="D50" s="145"/>
      <c r="E50" s="145" t="s">
        <v>36</v>
      </c>
      <c r="F50" s="146" t="b">
        <v>0</v>
      </c>
      <c r="G50" s="147">
        <f>IF(F50=TRUE,14,IF(F50=FALSE,0," "))</f>
        <v>0</v>
      </c>
      <c r="H50" s="145"/>
      <c r="I50" s="145" t="s">
        <v>36</v>
      </c>
      <c r="J50" s="146" t="b">
        <v>0</v>
      </c>
      <c r="K50" s="147">
        <f>IF(J50=TRUE,14,IF(J50=FALSE,0," "))</f>
        <v>0</v>
      </c>
      <c r="L50" s="145"/>
      <c r="M50" s="145" t="s">
        <v>36</v>
      </c>
      <c r="N50" s="146" t="b">
        <v>0</v>
      </c>
      <c r="O50" s="147">
        <f>IF(N50=TRUE,14,IF(N50=FALSE,0," "))</f>
        <v>0</v>
      </c>
      <c r="P50" s="145"/>
      <c r="Q50" s="145" t="s">
        <v>36</v>
      </c>
      <c r="R50" s="146" t="b">
        <v>0</v>
      </c>
      <c r="S50" s="147">
        <f>IF(R50=TRUE,14,IF(R50=FALSE,0," "))</f>
        <v>0</v>
      </c>
      <c r="T50" s="145"/>
      <c r="U50" s="512"/>
    </row>
    <row r="51" spans="1:23" s="148" customFormat="1" x14ac:dyDescent="0.2">
      <c r="A51" s="145" t="s">
        <v>37</v>
      </c>
      <c r="B51" s="146" t="b">
        <v>0</v>
      </c>
      <c r="C51" s="147">
        <f>IF(B51=TRUE,23,IF(B51=FALSE,0," "))</f>
        <v>0</v>
      </c>
      <c r="D51" s="145"/>
      <c r="E51" s="145" t="s">
        <v>37</v>
      </c>
      <c r="F51" s="146" t="b">
        <v>0</v>
      </c>
      <c r="G51" s="147">
        <f>IF(F51=TRUE,23,IF(F51=FALSE,0," "))</f>
        <v>0</v>
      </c>
      <c r="H51" s="145"/>
      <c r="I51" s="145" t="s">
        <v>37</v>
      </c>
      <c r="J51" s="146" t="b">
        <v>0</v>
      </c>
      <c r="K51" s="147">
        <f>IF(J51=TRUE,23,IF(J51=FALSE,0," "))</f>
        <v>0</v>
      </c>
      <c r="L51" s="145"/>
      <c r="M51" s="145" t="s">
        <v>37</v>
      </c>
      <c r="N51" s="146" t="b">
        <v>0</v>
      </c>
      <c r="O51" s="147">
        <f>IF(N51=TRUE,23,IF(N51=FALSE,0," "))</f>
        <v>0</v>
      </c>
      <c r="P51" s="145"/>
      <c r="Q51" s="145" t="s">
        <v>37</v>
      </c>
      <c r="R51" s="146" t="b">
        <v>0</v>
      </c>
      <c r="S51" s="147">
        <f>IF(R51=TRUE,23,IF(R51=FALSE,0," "))</f>
        <v>0</v>
      </c>
      <c r="T51" s="145"/>
      <c r="U51" s="512"/>
    </row>
    <row r="52" spans="1:23" x14ac:dyDescent="0.2">
      <c r="A52" s="65" t="s">
        <v>42</v>
      </c>
      <c r="B52" s="71"/>
      <c r="C52" s="66">
        <f>SUM(C49:C51)</f>
        <v>0</v>
      </c>
      <c r="D52" s="65"/>
      <c r="E52" s="65" t="s">
        <v>49</v>
      </c>
      <c r="F52" s="71"/>
      <c r="G52" s="66">
        <f>SUM(G49:G51)</f>
        <v>0</v>
      </c>
      <c r="H52" s="65"/>
      <c r="I52" s="65" t="s">
        <v>51</v>
      </c>
      <c r="J52" s="71"/>
      <c r="K52" s="66">
        <f>SUM(K49:K51)</f>
        <v>0</v>
      </c>
      <c r="L52" s="65"/>
      <c r="M52" s="65" t="s">
        <v>53</v>
      </c>
      <c r="N52" s="71"/>
      <c r="O52" s="66">
        <f>SUM(O49:O51)</f>
        <v>0</v>
      </c>
      <c r="P52" s="65"/>
      <c r="Q52" s="65" t="s">
        <v>55</v>
      </c>
      <c r="R52" s="71"/>
      <c r="S52" s="66">
        <f>SUM(S49:S51)</f>
        <v>0</v>
      </c>
      <c r="T52" s="65"/>
      <c r="U52" s="512"/>
    </row>
    <row r="53" spans="1:23" x14ac:dyDescent="0.2">
      <c r="A53" s="65"/>
      <c r="B53" s="59"/>
      <c r="C53" s="65"/>
      <c r="D53" s="65"/>
      <c r="E53" s="65"/>
      <c r="F53" s="59"/>
      <c r="G53" s="65"/>
      <c r="H53" s="65"/>
      <c r="I53" s="65"/>
      <c r="J53" s="59"/>
      <c r="K53" s="65"/>
      <c r="L53" s="65"/>
      <c r="M53" s="65"/>
      <c r="N53" s="59"/>
      <c r="O53" s="65"/>
      <c r="P53" s="65"/>
      <c r="Q53" s="65"/>
      <c r="R53" s="59"/>
      <c r="S53" s="65"/>
      <c r="T53" s="65"/>
      <c r="U53" s="512"/>
    </row>
    <row r="54" spans="1:23" s="156" customFormat="1" x14ac:dyDescent="0.2">
      <c r="A54" s="155" t="s">
        <v>38</v>
      </c>
      <c r="B54" s="146" t="b">
        <v>0</v>
      </c>
      <c r="C54" s="154">
        <f>IF(B54=TRUE,2,IF(B54=FALSE,0," "))</f>
        <v>0</v>
      </c>
      <c r="D54" s="155"/>
      <c r="E54" s="155" t="s">
        <v>38</v>
      </c>
      <c r="F54" s="146" t="b">
        <v>0</v>
      </c>
      <c r="G54" s="154">
        <f>IF(F54=TRUE,2,IF(F54=FALSE,0," "))</f>
        <v>0</v>
      </c>
      <c r="H54" s="155"/>
      <c r="I54" s="155" t="s">
        <v>38</v>
      </c>
      <c r="J54" s="146" t="b">
        <v>0</v>
      </c>
      <c r="K54" s="154">
        <f>IF(J54=TRUE,2,IF(J54=FALSE,0," "))</f>
        <v>0</v>
      </c>
      <c r="L54" s="155"/>
      <c r="M54" s="155" t="s">
        <v>38</v>
      </c>
      <c r="N54" s="146" t="b">
        <v>0</v>
      </c>
      <c r="O54" s="154">
        <f>IF(N54=TRUE,2,IF(N54=FALSE,0," "))</f>
        <v>0</v>
      </c>
      <c r="P54" s="155"/>
      <c r="Q54" s="155" t="s">
        <v>38</v>
      </c>
      <c r="R54" s="146" t="b">
        <v>0</v>
      </c>
      <c r="S54" s="154">
        <f>IF(R54=TRUE,2,IF(R54=FALSE,0," "))</f>
        <v>0</v>
      </c>
      <c r="T54" s="155"/>
      <c r="U54" s="512"/>
    </row>
    <row r="55" spans="1:23" s="156" customFormat="1" x14ac:dyDescent="0.2">
      <c r="A55" s="155" t="s">
        <v>39</v>
      </c>
      <c r="B55" s="146" t="b">
        <v>0</v>
      </c>
      <c r="C55" s="154">
        <f>IF(B55=TRUE,3,IF(B55=FALSE,0," "))</f>
        <v>0</v>
      </c>
      <c r="D55" s="155"/>
      <c r="E55" s="155" t="s">
        <v>39</v>
      </c>
      <c r="F55" s="146" t="b">
        <v>0</v>
      </c>
      <c r="G55" s="154">
        <f>IF(F55=TRUE,3,IF(F55=FALSE,0," "))</f>
        <v>0</v>
      </c>
      <c r="H55" s="155"/>
      <c r="I55" s="155" t="s">
        <v>39</v>
      </c>
      <c r="J55" s="146" t="b">
        <v>0</v>
      </c>
      <c r="K55" s="154">
        <f>IF(J55=TRUE,3,IF(J55=FALSE,0," "))</f>
        <v>0</v>
      </c>
      <c r="L55" s="155"/>
      <c r="M55" s="155" t="s">
        <v>39</v>
      </c>
      <c r="N55" s="146" t="b">
        <v>0</v>
      </c>
      <c r="O55" s="154">
        <f>IF(N55=TRUE,3,IF(N55=FALSE,0," "))</f>
        <v>0</v>
      </c>
      <c r="P55" s="155"/>
      <c r="Q55" s="155" t="s">
        <v>39</v>
      </c>
      <c r="R55" s="146" t="b">
        <v>0</v>
      </c>
      <c r="S55" s="154">
        <f>IF(R55=TRUE,3,IF(R55=FALSE,0," "))</f>
        <v>0</v>
      </c>
      <c r="T55" s="155"/>
      <c r="U55" s="512"/>
    </row>
    <row r="56" spans="1:23" s="156" customFormat="1" x14ac:dyDescent="0.2">
      <c r="A56" s="155" t="s">
        <v>40</v>
      </c>
      <c r="B56" s="146" t="b">
        <v>0</v>
      </c>
      <c r="C56" s="154">
        <f>IF(B56=TRUE,5,IF(B56=FALSE,0," "))</f>
        <v>0</v>
      </c>
      <c r="D56" s="155"/>
      <c r="E56" s="155" t="s">
        <v>40</v>
      </c>
      <c r="F56" s="146" t="b">
        <v>0</v>
      </c>
      <c r="G56" s="154">
        <f>IF(F56=TRUE,5,IF(F56=FALSE,0," "))</f>
        <v>0</v>
      </c>
      <c r="H56" s="155"/>
      <c r="I56" s="155" t="s">
        <v>40</v>
      </c>
      <c r="J56" s="146" t="b">
        <v>0</v>
      </c>
      <c r="K56" s="154">
        <f>IF(J56=TRUE,5,IF(J56=FALSE,0," "))</f>
        <v>0</v>
      </c>
      <c r="L56" s="155"/>
      <c r="M56" s="155" t="s">
        <v>40</v>
      </c>
      <c r="N56" s="146" t="b">
        <v>0</v>
      </c>
      <c r="O56" s="154">
        <f>IF(N56=TRUE,5,IF(N56=FALSE,0," "))</f>
        <v>0</v>
      </c>
      <c r="P56" s="155"/>
      <c r="Q56" s="155" t="s">
        <v>40</v>
      </c>
      <c r="R56" s="146" t="b">
        <v>0</v>
      </c>
      <c r="S56" s="154">
        <f>IF(R56=TRUE,5,IF(R56=FALSE,0," "))</f>
        <v>0</v>
      </c>
      <c r="T56" s="155"/>
      <c r="U56" s="512"/>
    </row>
    <row r="57" spans="1:23" x14ac:dyDescent="0.2">
      <c r="A57" s="65" t="s">
        <v>43</v>
      </c>
      <c r="B57" s="71"/>
      <c r="C57" s="66">
        <f>SUM(C54:C56)</f>
        <v>0</v>
      </c>
      <c r="D57" s="65"/>
      <c r="E57" s="65" t="s">
        <v>50</v>
      </c>
      <c r="F57" s="71"/>
      <c r="G57" s="66">
        <f>SUM(G54:G56)</f>
        <v>0</v>
      </c>
      <c r="H57" s="65"/>
      <c r="I57" s="65" t="s">
        <v>52</v>
      </c>
      <c r="J57" s="71"/>
      <c r="K57" s="66">
        <f>SUM(K54:K56)</f>
        <v>0</v>
      </c>
      <c r="L57" s="65"/>
      <c r="M57" s="65" t="s">
        <v>54</v>
      </c>
      <c r="N57" s="71"/>
      <c r="O57" s="66">
        <f>SUM(O54:O56)</f>
        <v>0</v>
      </c>
      <c r="P57" s="65"/>
      <c r="Q57" s="65" t="s">
        <v>56</v>
      </c>
      <c r="R57" s="71"/>
      <c r="S57" s="66">
        <f>SUM(S54:S56)</f>
        <v>0</v>
      </c>
      <c r="T57" s="65"/>
      <c r="U57" s="512"/>
    </row>
    <row r="58" spans="1:23" x14ac:dyDescent="0.2">
      <c r="C58" s="65"/>
      <c r="D58" s="59"/>
      <c r="E58" s="65"/>
      <c r="F58" s="65"/>
      <c r="G58" s="65"/>
      <c r="H58" s="59"/>
      <c r="I58" s="65"/>
      <c r="J58" s="65"/>
      <c r="K58" s="65"/>
      <c r="L58" s="59"/>
      <c r="M58" s="65"/>
      <c r="N58" s="65"/>
      <c r="O58" s="65"/>
      <c r="P58" s="59"/>
      <c r="Q58" s="65"/>
      <c r="R58" s="65"/>
      <c r="S58" s="65"/>
      <c r="T58" s="59"/>
      <c r="U58" s="65"/>
      <c r="V58" s="65"/>
      <c r="W58" s="65"/>
    </row>
    <row r="59" spans="1:23" x14ac:dyDescent="0.2">
      <c r="A59" s="67" t="s">
        <v>44</v>
      </c>
      <c r="B59" s="72"/>
      <c r="C59" s="68">
        <f>SUM(C52+C57)</f>
        <v>0</v>
      </c>
      <c r="D59" s="65"/>
      <c r="E59" s="67" t="s">
        <v>57</v>
      </c>
      <c r="F59" s="72"/>
      <c r="G59" s="68">
        <f>SUM(G52+G57)</f>
        <v>0</v>
      </c>
      <c r="H59" s="65"/>
      <c r="I59" s="67" t="s">
        <v>58</v>
      </c>
      <c r="J59" s="72"/>
      <c r="K59" s="68">
        <f>SUM(K52+K57)</f>
        <v>0</v>
      </c>
      <c r="L59" s="65"/>
      <c r="M59" s="67" t="s">
        <v>59</v>
      </c>
      <c r="N59" s="72"/>
      <c r="O59" s="68">
        <f>SUM(O52+O57)</f>
        <v>0</v>
      </c>
      <c r="P59" s="65"/>
      <c r="Q59" s="67" t="s">
        <v>60</v>
      </c>
      <c r="R59" s="72"/>
      <c r="S59" s="68">
        <f>SUM(S52+S57)</f>
        <v>0</v>
      </c>
      <c r="T59" s="65"/>
      <c r="U59" s="69">
        <f>SUM(+S59+O59+K59+G59+C59)</f>
        <v>0</v>
      </c>
    </row>
    <row r="60" spans="1:23" x14ac:dyDescent="0.2">
      <c r="C60" s="65"/>
      <c r="D60" s="65"/>
      <c r="E60" s="65"/>
      <c r="F60" s="65"/>
      <c r="G60" s="65"/>
      <c r="H60" s="65"/>
      <c r="I60" s="65"/>
      <c r="J60" s="65"/>
      <c r="K60" s="65"/>
      <c r="L60" s="65"/>
      <c r="M60" s="65"/>
      <c r="N60" s="65"/>
      <c r="O60" s="65"/>
      <c r="P60" s="65"/>
      <c r="Q60" s="65"/>
      <c r="R60" s="65"/>
      <c r="S60" s="65"/>
      <c r="T60" s="65"/>
      <c r="U60" s="65"/>
      <c r="V60" s="65"/>
      <c r="W60" s="65"/>
    </row>
    <row r="63" spans="1:23" ht="15.75" x14ac:dyDescent="0.25">
      <c r="A63" s="76" t="s">
        <v>110</v>
      </c>
      <c r="B63" s="76"/>
      <c r="C63" s="76"/>
      <c r="D63" s="76"/>
      <c r="E63" s="76"/>
      <c r="F63" s="76"/>
      <c r="G63" s="76"/>
      <c r="H63" s="76"/>
      <c r="I63" s="76"/>
      <c r="J63" s="76"/>
      <c r="K63" s="76"/>
      <c r="L63" s="76"/>
      <c r="M63" s="76"/>
      <c r="N63" s="76"/>
      <c r="O63" s="76"/>
      <c r="P63" s="76"/>
      <c r="Q63" s="76"/>
      <c r="R63" s="76"/>
      <c r="S63" s="76"/>
    </row>
    <row r="64" spans="1:23" x14ac:dyDescent="0.2">
      <c r="A64" s="67" t="s">
        <v>41</v>
      </c>
      <c r="B64" s="71"/>
      <c r="C64" s="66" t="s">
        <v>34</v>
      </c>
      <c r="D64" s="65"/>
      <c r="E64" s="67" t="s">
        <v>45</v>
      </c>
      <c r="F64" s="71"/>
      <c r="G64" s="66" t="s">
        <v>34</v>
      </c>
      <c r="H64" s="65"/>
      <c r="I64" s="67" t="s">
        <v>46</v>
      </c>
      <c r="J64" s="71"/>
      <c r="K64" s="66" t="s">
        <v>34</v>
      </c>
      <c r="L64" s="65"/>
      <c r="M64" s="67" t="s">
        <v>47</v>
      </c>
      <c r="N64" s="71"/>
      <c r="O64" s="66" t="s">
        <v>34</v>
      </c>
      <c r="P64" s="65"/>
      <c r="Q64" s="67" t="s">
        <v>48</v>
      </c>
      <c r="R64" s="71"/>
      <c r="S64" s="66" t="s">
        <v>34</v>
      </c>
      <c r="T64" s="65"/>
      <c r="U64" s="512" t="s">
        <v>61</v>
      </c>
    </row>
    <row r="65" spans="1:21" s="148" customFormat="1" x14ac:dyDescent="0.2">
      <c r="A65" s="145" t="s">
        <v>35</v>
      </c>
      <c r="B65" s="146" t="b">
        <v>0</v>
      </c>
      <c r="C65" s="147">
        <f>IF(B65=TRUE,9,IF(B65=FALSE,0," "))</f>
        <v>0</v>
      </c>
      <c r="D65" s="145"/>
      <c r="E65" s="145" t="s">
        <v>35</v>
      </c>
      <c r="F65" s="146" t="b">
        <v>0</v>
      </c>
      <c r="G65" s="147">
        <f>IF(F65=TRUE,9,IF(F65=FALSE,0," "))</f>
        <v>0</v>
      </c>
      <c r="H65" s="145"/>
      <c r="I65" s="145" t="s">
        <v>35</v>
      </c>
      <c r="J65" s="146" t="b">
        <v>0</v>
      </c>
      <c r="K65" s="147">
        <f>IF(J65=TRUE,9,IF(J65=FALSE,0," "))</f>
        <v>0</v>
      </c>
      <c r="L65" s="145"/>
      <c r="M65" s="145" t="s">
        <v>35</v>
      </c>
      <c r="N65" s="146" t="b">
        <v>0</v>
      </c>
      <c r="O65" s="147">
        <f>IF(N65=TRUE,9,IF(N65=FALSE,0," "))</f>
        <v>0</v>
      </c>
      <c r="P65" s="145"/>
      <c r="Q65" s="145" t="s">
        <v>35</v>
      </c>
      <c r="R65" s="146" t="b">
        <v>0</v>
      </c>
      <c r="S65" s="147">
        <f>IF(R65=TRUE,9,IF(R65=FALSE,0," "))</f>
        <v>0</v>
      </c>
      <c r="T65" s="145"/>
      <c r="U65" s="512"/>
    </row>
    <row r="66" spans="1:21" s="148" customFormat="1" x14ac:dyDescent="0.2">
      <c r="A66" s="145" t="s">
        <v>36</v>
      </c>
      <c r="B66" s="146" t="b">
        <v>0</v>
      </c>
      <c r="C66" s="147">
        <f>IF(B66=TRUE,14,IF(B66=FALSE,0," "))</f>
        <v>0</v>
      </c>
      <c r="D66" s="145"/>
      <c r="E66" s="145" t="s">
        <v>36</v>
      </c>
      <c r="F66" s="146" t="b">
        <v>0</v>
      </c>
      <c r="G66" s="147">
        <f>IF(F66=TRUE,14,IF(F66=FALSE,0," "))</f>
        <v>0</v>
      </c>
      <c r="H66" s="145"/>
      <c r="I66" s="145" t="s">
        <v>36</v>
      </c>
      <c r="J66" s="146" t="b">
        <v>0</v>
      </c>
      <c r="K66" s="147">
        <f>IF(J66=TRUE,14,IF(J66=FALSE,0," "))</f>
        <v>0</v>
      </c>
      <c r="L66" s="145"/>
      <c r="M66" s="145" t="s">
        <v>36</v>
      </c>
      <c r="N66" s="146" t="b">
        <v>0</v>
      </c>
      <c r="O66" s="147">
        <f>IF(N66=TRUE,14,IF(N66=FALSE,0," "))</f>
        <v>0</v>
      </c>
      <c r="P66" s="145"/>
      <c r="Q66" s="145" t="s">
        <v>36</v>
      </c>
      <c r="R66" s="146" t="b">
        <v>0</v>
      </c>
      <c r="S66" s="147">
        <f>IF(R66=TRUE,14,IF(R66=FALSE,0," "))</f>
        <v>0</v>
      </c>
      <c r="T66" s="145"/>
      <c r="U66" s="512"/>
    </row>
    <row r="67" spans="1:21" s="148" customFormat="1" x14ac:dyDescent="0.2">
      <c r="A67" s="145" t="s">
        <v>37</v>
      </c>
      <c r="B67" s="146" t="b">
        <v>0</v>
      </c>
      <c r="C67" s="147">
        <f>IF(B67=TRUE,23,IF(B67=FALSE,0," "))</f>
        <v>0</v>
      </c>
      <c r="D67" s="145"/>
      <c r="E67" s="145" t="s">
        <v>37</v>
      </c>
      <c r="F67" s="146" t="b">
        <v>0</v>
      </c>
      <c r="G67" s="147">
        <f>IF(F67=TRUE,23,IF(F67=FALSE,0," "))</f>
        <v>0</v>
      </c>
      <c r="H67" s="145"/>
      <c r="I67" s="145" t="s">
        <v>37</v>
      </c>
      <c r="J67" s="146" t="b">
        <v>0</v>
      </c>
      <c r="K67" s="147">
        <f>IF(J67=TRUE,23,IF(J67=FALSE,0," "))</f>
        <v>0</v>
      </c>
      <c r="L67" s="145"/>
      <c r="M67" s="145" t="s">
        <v>37</v>
      </c>
      <c r="N67" s="146" t="b">
        <v>0</v>
      </c>
      <c r="O67" s="147">
        <f>IF(N67=TRUE,23,IF(N67=FALSE,0," "))</f>
        <v>0</v>
      </c>
      <c r="P67" s="145"/>
      <c r="Q67" s="145" t="s">
        <v>37</v>
      </c>
      <c r="R67" s="146" t="b">
        <v>0</v>
      </c>
      <c r="S67" s="147">
        <f>IF(R67=TRUE,23,IF(R67=FALSE,0," "))</f>
        <v>0</v>
      </c>
      <c r="T67" s="145"/>
      <c r="U67" s="512"/>
    </row>
    <row r="68" spans="1:21" x14ac:dyDescent="0.2">
      <c r="A68" s="65" t="s">
        <v>42</v>
      </c>
      <c r="B68" s="71"/>
      <c r="C68" s="66">
        <f>SUM(C65:C67)</f>
        <v>0</v>
      </c>
      <c r="D68" s="65"/>
      <c r="E68" s="65" t="s">
        <v>49</v>
      </c>
      <c r="F68" s="71"/>
      <c r="G68" s="66">
        <f>SUM(G65:G67)</f>
        <v>0</v>
      </c>
      <c r="H68" s="65"/>
      <c r="I68" s="65" t="s">
        <v>51</v>
      </c>
      <c r="J68" s="71"/>
      <c r="K68" s="66">
        <f>SUM(K65:K67)</f>
        <v>0</v>
      </c>
      <c r="L68" s="65"/>
      <c r="M68" s="65" t="s">
        <v>53</v>
      </c>
      <c r="N68" s="71"/>
      <c r="O68" s="66">
        <f>SUM(O65:O67)</f>
        <v>0</v>
      </c>
      <c r="P68" s="65"/>
      <c r="Q68" s="65" t="s">
        <v>55</v>
      </c>
      <c r="R68" s="71"/>
      <c r="S68" s="66">
        <f>SUM(S65:S67)</f>
        <v>0</v>
      </c>
      <c r="T68" s="65"/>
      <c r="U68" s="512"/>
    </row>
    <row r="69" spans="1:21" x14ac:dyDescent="0.2">
      <c r="A69" s="65"/>
      <c r="B69" s="59"/>
      <c r="C69" s="65"/>
      <c r="D69" s="65"/>
      <c r="E69" s="65"/>
      <c r="F69" s="59"/>
      <c r="G69" s="65"/>
      <c r="H69" s="65"/>
      <c r="I69" s="65"/>
      <c r="J69" s="59"/>
      <c r="K69" s="65"/>
      <c r="L69" s="65"/>
      <c r="M69" s="65"/>
      <c r="N69" s="59"/>
      <c r="O69" s="65"/>
      <c r="P69" s="65"/>
      <c r="Q69" s="65"/>
      <c r="R69" s="59"/>
      <c r="S69" s="65"/>
      <c r="T69" s="65"/>
      <c r="U69" s="512"/>
    </row>
    <row r="70" spans="1:21" s="156" customFormat="1" x14ac:dyDescent="0.2">
      <c r="A70" s="155" t="s">
        <v>38</v>
      </c>
      <c r="B70" s="146" t="b">
        <v>0</v>
      </c>
      <c r="C70" s="154">
        <f>IF(B70=TRUE,2,IF(B70=FALSE,0," "))</f>
        <v>0</v>
      </c>
      <c r="D70" s="155"/>
      <c r="E70" s="155" t="s">
        <v>38</v>
      </c>
      <c r="F70" s="146" t="b">
        <v>0</v>
      </c>
      <c r="G70" s="154">
        <f>IF(F70=TRUE,2,IF(F70=FALSE,0," "))</f>
        <v>0</v>
      </c>
      <c r="H70" s="155"/>
      <c r="I70" s="155" t="s">
        <v>38</v>
      </c>
      <c r="J70" s="146" t="b">
        <v>0</v>
      </c>
      <c r="K70" s="154">
        <f>IF(J70=TRUE,2,IF(J70=FALSE,0," "))</f>
        <v>0</v>
      </c>
      <c r="L70" s="155"/>
      <c r="M70" s="155" t="s">
        <v>38</v>
      </c>
      <c r="N70" s="146" t="b">
        <v>0</v>
      </c>
      <c r="O70" s="154">
        <f>IF(N70=TRUE,2,IF(N70=FALSE,0," "))</f>
        <v>0</v>
      </c>
      <c r="P70" s="155"/>
      <c r="Q70" s="155" t="s">
        <v>38</v>
      </c>
      <c r="R70" s="146" t="b">
        <v>0</v>
      </c>
      <c r="S70" s="154">
        <f>IF(R70=TRUE,2,IF(R70=FALSE,0," "))</f>
        <v>0</v>
      </c>
      <c r="T70" s="155"/>
      <c r="U70" s="512"/>
    </row>
    <row r="71" spans="1:21" s="156" customFormat="1" x14ac:dyDescent="0.2">
      <c r="A71" s="155" t="s">
        <v>39</v>
      </c>
      <c r="B71" s="146" t="b">
        <v>0</v>
      </c>
      <c r="C71" s="154">
        <f>IF(B71=TRUE,3,IF(B71=FALSE,0," "))</f>
        <v>0</v>
      </c>
      <c r="D71" s="155"/>
      <c r="E71" s="155" t="s">
        <v>39</v>
      </c>
      <c r="F71" s="146" t="b">
        <v>0</v>
      </c>
      <c r="G71" s="154">
        <f>IF(F71=TRUE,3,IF(F71=FALSE,0," "))</f>
        <v>0</v>
      </c>
      <c r="H71" s="155"/>
      <c r="I71" s="155" t="s">
        <v>39</v>
      </c>
      <c r="J71" s="146" t="b">
        <v>0</v>
      </c>
      <c r="K71" s="154">
        <f>IF(J71=TRUE,3,IF(J71=FALSE,0," "))</f>
        <v>0</v>
      </c>
      <c r="L71" s="155"/>
      <c r="M71" s="155" t="s">
        <v>39</v>
      </c>
      <c r="N71" s="146" t="b">
        <v>0</v>
      </c>
      <c r="O71" s="154">
        <f>IF(N71=TRUE,3,IF(N71=FALSE,0," "))</f>
        <v>0</v>
      </c>
      <c r="P71" s="155"/>
      <c r="Q71" s="155" t="s">
        <v>39</v>
      </c>
      <c r="R71" s="146" t="b">
        <v>0</v>
      </c>
      <c r="S71" s="154">
        <f>IF(R71=TRUE,3,IF(R71=FALSE,0," "))</f>
        <v>0</v>
      </c>
      <c r="T71" s="155"/>
      <c r="U71" s="512"/>
    </row>
    <row r="72" spans="1:21" s="156" customFormat="1" x14ac:dyDescent="0.2">
      <c r="A72" s="155" t="s">
        <v>40</v>
      </c>
      <c r="B72" s="146" t="b">
        <v>0</v>
      </c>
      <c r="C72" s="154">
        <f>IF(B72=TRUE,5,IF(B72=FALSE,0," "))</f>
        <v>0</v>
      </c>
      <c r="D72" s="155"/>
      <c r="E72" s="155" t="s">
        <v>40</v>
      </c>
      <c r="F72" s="146" t="b">
        <v>0</v>
      </c>
      <c r="G72" s="154">
        <f>IF(F72=TRUE,5,IF(F72=FALSE,0," "))</f>
        <v>0</v>
      </c>
      <c r="H72" s="155"/>
      <c r="I72" s="155" t="s">
        <v>40</v>
      </c>
      <c r="J72" s="146" t="b">
        <v>0</v>
      </c>
      <c r="K72" s="154">
        <f>IF(J72=TRUE,5,IF(J72=FALSE,0," "))</f>
        <v>0</v>
      </c>
      <c r="L72" s="155"/>
      <c r="M72" s="155" t="s">
        <v>40</v>
      </c>
      <c r="N72" s="146" t="b">
        <v>0</v>
      </c>
      <c r="O72" s="154">
        <f>IF(N72=TRUE,5,IF(N72=FALSE,0," "))</f>
        <v>0</v>
      </c>
      <c r="P72" s="155"/>
      <c r="Q72" s="155" t="s">
        <v>40</v>
      </c>
      <c r="R72" s="146" t="b">
        <v>0</v>
      </c>
      <c r="S72" s="154">
        <f>IF(R72=TRUE,5,IF(R72=FALSE,0," "))</f>
        <v>0</v>
      </c>
      <c r="T72" s="155"/>
      <c r="U72" s="512"/>
    </row>
    <row r="73" spans="1:21" x14ac:dyDescent="0.2">
      <c r="A73" s="65" t="s">
        <v>43</v>
      </c>
      <c r="B73" s="71"/>
      <c r="C73" s="66">
        <f>SUM(C70:C72)</f>
        <v>0</v>
      </c>
      <c r="D73" s="65"/>
      <c r="E73" s="65" t="s">
        <v>50</v>
      </c>
      <c r="F73" s="71"/>
      <c r="G73" s="66">
        <f>SUM(G70:G72)</f>
        <v>0</v>
      </c>
      <c r="H73" s="65"/>
      <c r="I73" s="65" t="s">
        <v>52</v>
      </c>
      <c r="J73" s="71"/>
      <c r="K73" s="66">
        <f>SUM(K70:K72)</f>
        <v>0</v>
      </c>
      <c r="L73" s="65"/>
      <c r="M73" s="65" t="s">
        <v>54</v>
      </c>
      <c r="N73" s="71"/>
      <c r="O73" s="66">
        <f>SUM(O70:O72)</f>
        <v>0</v>
      </c>
      <c r="P73" s="65"/>
      <c r="Q73" s="65" t="s">
        <v>56</v>
      </c>
      <c r="R73" s="71"/>
      <c r="S73" s="66">
        <f>SUM(S70:S72)</f>
        <v>0</v>
      </c>
      <c r="T73" s="65"/>
      <c r="U73" s="512"/>
    </row>
    <row r="74" spans="1:21" x14ac:dyDescent="0.2">
      <c r="A74" s="65"/>
      <c r="B74" s="59"/>
      <c r="C74" s="65"/>
      <c r="D74" s="65"/>
      <c r="E74" s="65"/>
      <c r="F74" s="59"/>
      <c r="G74" s="65"/>
      <c r="H74" s="65"/>
      <c r="I74" s="65"/>
      <c r="J74" s="59"/>
      <c r="K74" s="65"/>
      <c r="L74" s="65"/>
      <c r="M74" s="65"/>
      <c r="N74" s="59"/>
      <c r="O74" s="65"/>
      <c r="P74" s="65"/>
      <c r="Q74" s="65"/>
      <c r="R74" s="59"/>
      <c r="S74" s="65"/>
      <c r="T74" s="65"/>
      <c r="U74" s="65"/>
    </row>
    <row r="75" spans="1:21" x14ac:dyDescent="0.2">
      <c r="A75" s="67" t="s">
        <v>44</v>
      </c>
      <c r="B75" s="72"/>
      <c r="C75" s="68">
        <f>SUM(C68+C73)</f>
        <v>0</v>
      </c>
      <c r="D75" s="65"/>
      <c r="E75" s="67" t="s">
        <v>57</v>
      </c>
      <c r="F75" s="72"/>
      <c r="G75" s="68">
        <f>SUM(G68+G73)</f>
        <v>0</v>
      </c>
      <c r="H75" s="65"/>
      <c r="I75" s="67" t="s">
        <v>58</v>
      </c>
      <c r="J75" s="72"/>
      <c r="K75" s="68">
        <f>SUM(K68+K73)</f>
        <v>0</v>
      </c>
      <c r="L75" s="65"/>
      <c r="M75" s="67" t="s">
        <v>59</v>
      </c>
      <c r="N75" s="72"/>
      <c r="O75" s="68">
        <f>SUM(O68+O73)</f>
        <v>0</v>
      </c>
      <c r="P75" s="65"/>
      <c r="Q75" s="67" t="s">
        <v>60</v>
      </c>
      <c r="R75" s="72"/>
      <c r="S75" s="68">
        <f>SUM(S68+S73)</f>
        <v>0</v>
      </c>
      <c r="T75" s="65"/>
      <c r="U75" s="69">
        <f>SUM(+S75+O75+K75+G75+C75)</f>
        <v>0</v>
      </c>
    </row>
    <row r="76" spans="1:21" x14ac:dyDescent="0.2">
      <c r="A76" s="65"/>
      <c r="B76" s="65"/>
      <c r="C76" s="65"/>
      <c r="D76" s="65"/>
      <c r="E76" s="65"/>
      <c r="F76" s="65"/>
      <c r="G76" s="65"/>
      <c r="H76" s="65"/>
      <c r="I76" s="65"/>
      <c r="J76" s="65"/>
      <c r="K76" s="65"/>
      <c r="L76" s="65"/>
      <c r="M76" s="65"/>
      <c r="N76" s="65"/>
      <c r="O76" s="65"/>
      <c r="P76" s="65"/>
      <c r="Q76" s="65"/>
      <c r="R76" s="65"/>
      <c r="S76" s="65"/>
      <c r="T76" s="65"/>
      <c r="U76" s="65"/>
    </row>
    <row r="78" spans="1:21" ht="15.75" x14ac:dyDescent="0.25">
      <c r="A78" s="76" t="s">
        <v>146</v>
      </c>
      <c r="B78" s="76"/>
      <c r="C78" s="76"/>
      <c r="D78" s="76"/>
      <c r="E78" s="76"/>
      <c r="F78" s="76"/>
      <c r="G78" s="76"/>
      <c r="H78" s="76"/>
      <c r="I78" s="76"/>
      <c r="J78" s="76"/>
      <c r="K78" s="76"/>
      <c r="L78" s="76"/>
      <c r="M78" s="76"/>
      <c r="N78" s="76"/>
      <c r="O78" s="76"/>
      <c r="P78" s="76"/>
      <c r="Q78" s="76"/>
      <c r="R78" s="76"/>
      <c r="S78" s="76"/>
    </row>
    <row r="79" spans="1:21" x14ac:dyDescent="0.2">
      <c r="A79" s="67" t="s">
        <v>41</v>
      </c>
      <c r="B79" s="71"/>
      <c r="C79" s="66" t="s">
        <v>34</v>
      </c>
      <c r="D79" s="65"/>
      <c r="E79" s="67" t="s">
        <v>45</v>
      </c>
      <c r="F79" s="71"/>
      <c r="G79" s="66" t="s">
        <v>34</v>
      </c>
      <c r="H79" s="65"/>
      <c r="I79" s="67" t="s">
        <v>46</v>
      </c>
      <c r="J79" s="71"/>
      <c r="K79" s="66" t="s">
        <v>34</v>
      </c>
      <c r="L79" s="65"/>
      <c r="M79" s="67" t="s">
        <v>47</v>
      </c>
      <c r="N79" s="71"/>
      <c r="O79" s="66" t="s">
        <v>34</v>
      </c>
      <c r="P79" s="65"/>
      <c r="Q79" s="67" t="s">
        <v>48</v>
      </c>
      <c r="R79" s="71"/>
      <c r="S79" s="66" t="s">
        <v>34</v>
      </c>
      <c r="T79" s="65"/>
      <c r="U79" s="512" t="s">
        <v>61</v>
      </c>
    </row>
    <row r="80" spans="1:21" s="148" customFormat="1" x14ac:dyDescent="0.2">
      <c r="A80" s="145" t="s">
        <v>35</v>
      </c>
      <c r="B80" s="146" t="b">
        <v>0</v>
      </c>
      <c r="C80" s="147">
        <f>IF(B80=TRUE,9,IF(B80=FALSE,0," "))</f>
        <v>0</v>
      </c>
      <c r="D80" s="145"/>
      <c r="E80" s="145" t="s">
        <v>35</v>
      </c>
      <c r="F80" s="146" t="b">
        <v>0</v>
      </c>
      <c r="G80" s="147">
        <f>IF(F80=TRUE,9,IF(F80=FALSE,0," "))</f>
        <v>0</v>
      </c>
      <c r="H80" s="145"/>
      <c r="I80" s="145" t="s">
        <v>35</v>
      </c>
      <c r="J80" s="146" t="b">
        <v>0</v>
      </c>
      <c r="K80" s="147">
        <f>IF(J80=TRUE,9,IF(J80=FALSE,0," "))</f>
        <v>0</v>
      </c>
      <c r="L80" s="145"/>
      <c r="M80" s="145" t="s">
        <v>35</v>
      </c>
      <c r="N80" s="146" t="b">
        <v>0</v>
      </c>
      <c r="O80" s="147">
        <f>IF(N80=TRUE,9,IF(N80=FALSE,0," "))</f>
        <v>0</v>
      </c>
      <c r="P80" s="145"/>
      <c r="Q80" s="145" t="s">
        <v>35</v>
      </c>
      <c r="R80" s="146" t="b">
        <v>0</v>
      </c>
      <c r="S80" s="147">
        <f>IF(R80=TRUE,9,IF(R80=FALSE,0," "))</f>
        <v>0</v>
      </c>
      <c r="T80" s="145"/>
      <c r="U80" s="512"/>
    </row>
    <row r="81" spans="1:23" s="148" customFormat="1" x14ac:dyDescent="0.2">
      <c r="A81" s="145" t="s">
        <v>36</v>
      </c>
      <c r="B81" s="146" t="b">
        <v>0</v>
      </c>
      <c r="C81" s="147">
        <f>IF(B81=TRUE,14,IF(B81=FALSE,0," "))</f>
        <v>0</v>
      </c>
      <c r="D81" s="145"/>
      <c r="E81" s="145" t="s">
        <v>36</v>
      </c>
      <c r="F81" s="146" t="b">
        <v>0</v>
      </c>
      <c r="G81" s="147">
        <f>IF(F81=TRUE,14,IF(F81=FALSE,0," "))</f>
        <v>0</v>
      </c>
      <c r="H81" s="145"/>
      <c r="I81" s="145" t="s">
        <v>36</v>
      </c>
      <c r="J81" s="146" t="b">
        <v>0</v>
      </c>
      <c r="K81" s="147">
        <f>IF(J81=TRUE,14,IF(J81=FALSE,0," "))</f>
        <v>0</v>
      </c>
      <c r="L81" s="145"/>
      <c r="M81" s="145" t="s">
        <v>36</v>
      </c>
      <c r="N81" s="146" t="b">
        <v>0</v>
      </c>
      <c r="O81" s="147">
        <f>IF(N81=TRUE,14,IF(N81=FALSE,0," "))</f>
        <v>0</v>
      </c>
      <c r="P81" s="145"/>
      <c r="Q81" s="145" t="s">
        <v>36</v>
      </c>
      <c r="R81" s="146" t="b">
        <v>0</v>
      </c>
      <c r="S81" s="147">
        <f>IF(R81=TRUE,14,IF(R81=FALSE,0," "))</f>
        <v>0</v>
      </c>
      <c r="T81" s="145"/>
      <c r="U81" s="512"/>
    </row>
    <row r="82" spans="1:23" s="148" customFormat="1" x14ac:dyDescent="0.2">
      <c r="A82" s="145" t="s">
        <v>37</v>
      </c>
      <c r="B82" s="146" t="b">
        <v>0</v>
      </c>
      <c r="C82" s="147">
        <f>IF(B82=TRUE,23,IF(B82=FALSE,0," "))</f>
        <v>0</v>
      </c>
      <c r="D82" s="145"/>
      <c r="E82" s="145" t="s">
        <v>37</v>
      </c>
      <c r="F82" s="146" t="b">
        <v>0</v>
      </c>
      <c r="G82" s="147">
        <f>IF(F82=TRUE,23,IF(F82=FALSE,0," "))</f>
        <v>0</v>
      </c>
      <c r="H82" s="145"/>
      <c r="I82" s="145" t="s">
        <v>37</v>
      </c>
      <c r="J82" s="146" t="b">
        <v>0</v>
      </c>
      <c r="K82" s="147">
        <f>IF(J82=TRUE,23,IF(J82=FALSE,0," "))</f>
        <v>0</v>
      </c>
      <c r="L82" s="145"/>
      <c r="M82" s="145" t="s">
        <v>37</v>
      </c>
      <c r="N82" s="146" t="b">
        <v>0</v>
      </c>
      <c r="O82" s="147">
        <f>IF(N82=TRUE,23,IF(N82=FALSE,0," "))</f>
        <v>0</v>
      </c>
      <c r="P82" s="145"/>
      <c r="Q82" s="145" t="s">
        <v>37</v>
      </c>
      <c r="R82" s="146" t="b">
        <v>0</v>
      </c>
      <c r="S82" s="147">
        <f>IF(R82=TRUE,23,IF(R82=FALSE,0," "))</f>
        <v>0</v>
      </c>
      <c r="T82" s="145"/>
      <c r="U82" s="512"/>
    </row>
    <row r="83" spans="1:23" x14ac:dyDescent="0.2">
      <c r="A83" s="65" t="s">
        <v>42</v>
      </c>
      <c r="B83" s="71"/>
      <c r="C83" s="66">
        <f>SUM(C80:C82)</f>
        <v>0</v>
      </c>
      <c r="D83" s="65"/>
      <c r="E83" s="65" t="s">
        <v>49</v>
      </c>
      <c r="F83" s="71"/>
      <c r="G83" s="66">
        <f>SUM(G80:G82)</f>
        <v>0</v>
      </c>
      <c r="H83" s="65"/>
      <c r="I83" s="65" t="s">
        <v>51</v>
      </c>
      <c r="J83" s="71"/>
      <c r="K83" s="66">
        <f>SUM(K80:K82)</f>
        <v>0</v>
      </c>
      <c r="L83" s="65"/>
      <c r="M83" s="65" t="s">
        <v>53</v>
      </c>
      <c r="N83" s="71"/>
      <c r="O83" s="66">
        <f>SUM(O80:O82)</f>
        <v>0</v>
      </c>
      <c r="P83" s="65"/>
      <c r="Q83" s="65" t="s">
        <v>55</v>
      </c>
      <c r="R83" s="71"/>
      <c r="S83" s="66">
        <f>SUM(S80:S82)</f>
        <v>0</v>
      </c>
      <c r="T83" s="65"/>
      <c r="U83" s="512"/>
    </row>
    <row r="84" spans="1:23" x14ac:dyDescent="0.2">
      <c r="A84" s="65"/>
      <c r="B84" s="59"/>
      <c r="C84" s="65"/>
      <c r="D84" s="65"/>
      <c r="E84" s="65"/>
      <c r="F84" s="59"/>
      <c r="G84" s="65"/>
      <c r="H84" s="65"/>
      <c r="I84" s="65"/>
      <c r="J84" s="59"/>
      <c r="K84" s="65"/>
      <c r="L84" s="65"/>
      <c r="M84" s="65"/>
      <c r="N84" s="59"/>
      <c r="O84" s="65"/>
      <c r="P84" s="65"/>
      <c r="Q84" s="65"/>
      <c r="R84" s="59"/>
      <c r="S84" s="65"/>
      <c r="T84" s="65"/>
      <c r="U84" s="512"/>
    </row>
    <row r="85" spans="1:23" s="156" customFormat="1" x14ac:dyDescent="0.2">
      <c r="A85" s="155" t="s">
        <v>38</v>
      </c>
      <c r="B85" s="146" t="b">
        <v>0</v>
      </c>
      <c r="C85" s="154">
        <f>IF(B85=TRUE,2,IF(B85=FALSE,0," "))</f>
        <v>0</v>
      </c>
      <c r="D85" s="155"/>
      <c r="E85" s="155" t="s">
        <v>38</v>
      </c>
      <c r="F85" s="146" t="b">
        <v>0</v>
      </c>
      <c r="G85" s="154">
        <f>IF(F85=TRUE,2,IF(F85=FALSE,0," "))</f>
        <v>0</v>
      </c>
      <c r="H85" s="155"/>
      <c r="I85" s="155" t="s">
        <v>38</v>
      </c>
      <c r="J85" s="146" t="b">
        <v>0</v>
      </c>
      <c r="K85" s="154">
        <f>IF(J85=TRUE,2,IF(J85=FALSE,0," "))</f>
        <v>0</v>
      </c>
      <c r="L85" s="155"/>
      <c r="M85" s="155" t="s">
        <v>38</v>
      </c>
      <c r="N85" s="146" t="b">
        <v>0</v>
      </c>
      <c r="O85" s="154">
        <f>IF(N85=TRUE,2,IF(N85=FALSE,0," "))</f>
        <v>0</v>
      </c>
      <c r="P85" s="155"/>
      <c r="Q85" s="155" t="s">
        <v>38</v>
      </c>
      <c r="R85" s="146" t="b">
        <v>0</v>
      </c>
      <c r="S85" s="154">
        <f>IF(R85=TRUE,2,IF(R85=FALSE,0," "))</f>
        <v>0</v>
      </c>
      <c r="T85" s="155"/>
      <c r="U85" s="512"/>
    </row>
    <row r="86" spans="1:23" s="156" customFormat="1" x14ac:dyDescent="0.2">
      <c r="A86" s="155" t="s">
        <v>39</v>
      </c>
      <c r="B86" s="146" t="b">
        <v>0</v>
      </c>
      <c r="C86" s="154">
        <f>IF(B86=TRUE,3,IF(B86=FALSE,0," "))</f>
        <v>0</v>
      </c>
      <c r="D86" s="155"/>
      <c r="E86" s="155" t="s">
        <v>39</v>
      </c>
      <c r="F86" s="146" t="b">
        <v>0</v>
      </c>
      <c r="G86" s="154">
        <f>IF(F86=TRUE,3,IF(F86=FALSE,0," "))</f>
        <v>0</v>
      </c>
      <c r="H86" s="155"/>
      <c r="I86" s="155" t="s">
        <v>39</v>
      </c>
      <c r="J86" s="146" t="b">
        <v>0</v>
      </c>
      <c r="K86" s="154">
        <f>IF(J86=TRUE,3,IF(J86=FALSE,0," "))</f>
        <v>0</v>
      </c>
      <c r="L86" s="155"/>
      <c r="M86" s="155" t="s">
        <v>39</v>
      </c>
      <c r="N86" s="146" t="b">
        <v>0</v>
      </c>
      <c r="O86" s="154">
        <f>IF(N86=TRUE,3,IF(N86=FALSE,0," "))</f>
        <v>0</v>
      </c>
      <c r="P86" s="155"/>
      <c r="Q86" s="155" t="s">
        <v>39</v>
      </c>
      <c r="R86" s="146" t="b">
        <v>0</v>
      </c>
      <c r="S86" s="154">
        <f>IF(R86=TRUE,3,IF(R86=FALSE,0," "))</f>
        <v>0</v>
      </c>
      <c r="T86" s="155"/>
      <c r="U86" s="512"/>
    </row>
    <row r="87" spans="1:23" s="156" customFormat="1" x14ac:dyDescent="0.2">
      <c r="A87" s="155" t="s">
        <v>40</v>
      </c>
      <c r="B87" s="146" t="b">
        <v>0</v>
      </c>
      <c r="C87" s="154">
        <f>IF(B87=TRUE,5,IF(B87=FALSE,0," "))</f>
        <v>0</v>
      </c>
      <c r="D87" s="155"/>
      <c r="E87" s="155" t="s">
        <v>40</v>
      </c>
      <c r="F87" s="146" t="b">
        <v>0</v>
      </c>
      <c r="G87" s="154">
        <f>IF(F87=TRUE,5,IF(F87=FALSE,0," "))</f>
        <v>0</v>
      </c>
      <c r="H87" s="155"/>
      <c r="I87" s="155" t="s">
        <v>40</v>
      </c>
      <c r="J87" s="146" t="b">
        <v>0</v>
      </c>
      <c r="K87" s="154">
        <f>IF(J87=TRUE,5,IF(J87=FALSE,0," "))</f>
        <v>0</v>
      </c>
      <c r="L87" s="155"/>
      <c r="M87" s="155" t="s">
        <v>40</v>
      </c>
      <c r="N87" s="146" t="b">
        <v>0</v>
      </c>
      <c r="O87" s="154">
        <f>IF(N87=TRUE,5,IF(N87=FALSE,0," "))</f>
        <v>0</v>
      </c>
      <c r="P87" s="155"/>
      <c r="Q87" s="155" t="s">
        <v>40</v>
      </c>
      <c r="R87" s="146" t="b">
        <v>0</v>
      </c>
      <c r="S87" s="154">
        <f>IF(R87=TRUE,5,IF(R87=FALSE,0," "))</f>
        <v>0</v>
      </c>
      <c r="T87" s="155"/>
      <c r="U87" s="512"/>
    </row>
    <row r="88" spans="1:23" x14ac:dyDescent="0.2">
      <c r="A88" s="65" t="s">
        <v>43</v>
      </c>
      <c r="B88" s="71">
        <v>2</v>
      </c>
      <c r="C88" s="66">
        <f>SUM(C85:C87)</f>
        <v>0</v>
      </c>
      <c r="D88" s="65"/>
      <c r="E88" s="65" t="s">
        <v>50</v>
      </c>
      <c r="F88" s="71">
        <v>2</v>
      </c>
      <c r="G88" s="66">
        <f>SUM(G85:G87)</f>
        <v>0</v>
      </c>
      <c r="H88" s="65"/>
      <c r="I88" s="65" t="s">
        <v>52</v>
      </c>
      <c r="J88" s="71"/>
      <c r="K88" s="66">
        <f>SUM(K85:K87)</f>
        <v>0</v>
      </c>
      <c r="L88" s="65"/>
      <c r="M88" s="65" t="s">
        <v>54</v>
      </c>
      <c r="N88" s="71"/>
      <c r="O88" s="66">
        <f>SUM(O85:O87)</f>
        <v>0</v>
      </c>
      <c r="P88" s="65"/>
      <c r="Q88" s="65" t="s">
        <v>56</v>
      </c>
      <c r="R88" s="71"/>
      <c r="S88" s="66">
        <f>SUM(S85:S87)</f>
        <v>0</v>
      </c>
      <c r="T88" s="65"/>
      <c r="U88" s="512"/>
    </row>
    <row r="89" spans="1:23" x14ac:dyDescent="0.2">
      <c r="C89" s="65"/>
      <c r="D89" s="59"/>
      <c r="E89" s="65"/>
      <c r="F89" s="65"/>
      <c r="G89" s="65"/>
      <c r="H89" s="59"/>
      <c r="I89" s="65"/>
      <c r="J89" s="65"/>
      <c r="K89" s="65"/>
      <c r="L89" s="59"/>
      <c r="M89" s="65"/>
      <c r="N89" s="65"/>
      <c r="O89" s="65"/>
      <c r="P89" s="59"/>
      <c r="Q89" s="65"/>
      <c r="R89" s="65"/>
      <c r="S89" s="65"/>
      <c r="T89" s="59"/>
      <c r="U89" s="65"/>
      <c r="V89" s="65"/>
      <c r="W89" s="65"/>
    </row>
    <row r="90" spans="1:23" x14ac:dyDescent="0.2">
      <c r="A90" s="67" t="s">
        <v>44</v>
      </c>
      <c r="B90" s="72">
        <v>2</v>
      </c>
      <c r="C90" s="68">
        <f>SUM(C83+C88)</f>
        <v>0</v>
      </c>
      <c r="D90" s="65"/>
      <c r="E90" s="67" t="s">
        <v>57</v>
      </c>
      <c r="F90" s="72">
        <v>2</v>
      </c>
      <c r="G90" s="68">
        <f>SUM(G83+G88)</f>
        <v>0</v>
      </c>
      <c r="H90" s="65"/>
      <c r="I90" s="67" t="s">
        <v>58</v>
      </c>
      <c r="J90" s="72"/>
      <c r="K90" s="68">
        <f>SUM(K83+K88)</f>
        <v>0</v>
      </c>
      <c r="L90" s="65"/>
      <c r="M90" s="67" t="s">
        <v>59</v>
      </c>
      <c r="N90" s="72"/>
      <c r="O90" s="68">
        <f>SUM(O83+O88)</f>
        <v>0</v>
      </c>
      <c r="P90" s="65"/>
      <c r="Q90" s="67" t="s">
        <v>60</v>
      </c>
      <c r="R90" s="72"/>
      <c r="S90" s="68">
        <f>SUM(S83+S88)</f>
        <v>0</v>
      </c>
      <c r="T90" s="65"/>
      <c r="U90" s="69">
        <f>SUM(+S90+O90+K90+G90+C90)</f>
        <v>0</v>
      </c>
    </row>
    <row r="91" spans="1:23" s="132" customFormat="1" x14ac:dyDescent="0.2">
      <c r="C91" s="133"/>
      <c r="D91" s="133"/>
      <c r="E91" s="133"/>
      <c r="F91" s="133"/>
      <c r="G91" s="133"/>
      <c r="H91" s="133"/>
      <c r="I91" s="133"/>
      <c r="J91" s="133"/>
      <c r="K91" s="133"/>
      <c r="L91" s="133"/>
      <c r="M91" s="133"/>
      <c r="N91" s="133"/>
      <c r="O91" s="133"/>
      <c r="P91" s="133"/>
      <c r="Q91" s="133"/>
      <c r="R91" s="133"/>
      <c r="S91" s="133"/>
      <c r="T91" s="133"/>
      <c r="U91" s="133"/>
      <c r="V91" s="133"/>
      <c r="W91" s="133"/>
    </row>
    <row r="92" spans="1:23" s="132" customFormat="1" x14ac:dyDescent="0.2"/>
    <row r="93" spans="1:23" s="132" customFormat="1" x14ac:dyDescent="0.2"/>
    <row r="94" spans="1:23" ht="15.75" x14ac:dyDescent="0.25">
      <c r="A94" s="76" t="s">
        <v>147</v>
      </c>
      <c r="B94" s="76"/>
      <c r="C94" s="76"/>
      <c r="D94" s="76"/>
      <c r="E94" s="76"/>
      <c r="F94" s="76"/>
      <c r="G94" s="76"/>
      <c r="H94" s="76"/>
      <c r="I94" s="76"/>
      <c r="J94" s="76"/>
      <c r="K94" s="76"/>
      <c r="L94" s="76"/>
      <c r="M94" s="76"/>
      <c r="N94" s="76"/>
      <c r="O94" s="76"/>
      <c r="P94" s="76"/>
      <c r="Q94" s="76"/>
      <c r="R94" s="76"/>
      <c r="S94" s="76"/>
    </row>
    <row r="95" spans="1:23" x14ac:dyDescent="0.2">
      <c r="A95" s="67" t="s">
        <v>41</v>
      </c>
      <c r="B95" s="71"/>
      <c r="C95" s="66" t="s">
        <v>34</v>
      </c>
      <c r="D95" s="65"/>
      <c r="E95" s="67" t="s">
        <v>45</v>
      </c>
      <c r="F95" s="71"/>
      <c r="G95" s="66" t="s">
        <v>34</v>
      </c>
      <c r="H95" s="65"/>
      <c r="I95" s="67" t="s">
        <v>46</v>
      </c>
      <c r="J95" s="71"/>
      <c r="K95" s="66" t="s">
        <v>34</v>
      </c>
      <c r="L95" s="65"/>
      <c r="M95" s="67" t="s">
        <v>47</v>
      </c>
      <c r="N95" s="71"/>
      <c r="O95" s="66" t="s">
        <v>34</v>
      </c>
      <c r="P95" s="65"/>
      <c r="Q95" s="67" t="s">
        <v>48</v>
      </c>
      <c r="R95" s="71"/>
      <c r="S95" s="66" t="s">
        <v>34</v>
      </c>
      <c r="T95" s="65"/>
      <c r="U95" s="512" t="s">
        <v>61</v>
      </c>
    </row>
    <row r="96" spans="1:23" s="148" customFormat="1" x14ac:dyDescent="0.2">
      <c r="A96" s="145" t="s">
        <v>35</v>
      </c>
      <c r="B96" s="146" t="b">
        <v>0</v>
      </c>
      <c r="C96" s="147">
        <f>IF(B96=TRUE,9,IF(B96=FALSE,0," "))</f>
        <v>0</v>
      </c>
      <c r="D96" s="145"/>
      <c r="E96" s="145" t="s">
        <v>35</v>
      </c>
      <c r="F96" s="146" t="b">
        <v>0</v>
      </c>
      <c r="G96" s="147">
        <f>IF(F96=TRUE,9,IF(F96=FALSE,0," "))</f>
        <v>0</v>
      </c>
      <c r="H96" s="145"/>
      <c r="I96" s="145" t="s">
        <v>35</v>
      </c>
      <c r="J96" s="146" t="b">
        <v>0</v>
      </c>
      <c r="K96" s="147">
        <f>IF(J96=TRUE,9,IF(J96=FALSE,0," "))</f>
        <v>0</v>
      </c>
      <c r="L96" s="145"/>
      <c r="M96" s="145" t="s">
        <v>35</v>
      </c>
      <c r="N96" s="146" t="b">
        <v>0</v>
      </c>
      <c r="O96" s="147">
        <f>IF(N96=TRUE,9,IF(N96=FALSE,0," "))</f>
        <v>0</v>
      </c>
      <c r="P96" s="145"/>
      <c r="Q96" s="145" t="s">
        <v>35</v>
      </c>
      <c r="R96" s="146" t="b">
        <v>0</v>
      </c>
      <c r="S96" s="147">
        <f>IF(R96=TRUE,9,IF(R96=FALSE,0," "))</f>
        <v>0</v>
      </c>
      <c r="T96" s="145"/>
      <c r="U96" s="512"/>
    </row>
    <row r="97" spans="1:23" s="148" customFormat="1" x14ac:dyDescent="0.2">
      <c r="A97" s="145" t="s">
        <v>36</v>
      </c>
      <c r="B97" s="146" t="b">
        <v>0</v>
      </c>
      <c r="C97" s="147">
        <f>IF(B97=TRUE,14,IF(B97=FALSE,0," "))</f>
        <v>0</v>
      </c>
      <c r="D97" s="145"/>
      <c r="E97" s="145" t="s">
        <v>36</v>
      </c>
      <c r="F97" s="146" t="b">
        <v>0</v>
      </c>
      <c r="G97" s="147">
        <f>IF(F97=TRUE,14,IF(F97=FALSE,0," "))</f>
        <v>0</v>
      </c>
      <c r="H97" s="145"/>
      <c r="I97" s="145" t="s">
        <v>36</v>
      </c>
      <c r="J97" s="146" t="b">
        <v>0</v>
      </c>
      <c r="K97" s="147">
        <f>IF(J97=TRUE,14,IF(J97=FALSE,0," "))</f>
        <v>0</v>
      </c>
      <c r="L97" s="145"/>
      <c r="M97" s="145" t="s">
        <v>36</v>
      </c>
      <c r="N97" s="146" t="b">
        <v>0</v>
      </c>
      <c r="O97" s="147">
        <f>IF(N97=TRUE,14,IF(N97=FALSE,0," "))</f>
        <v>0</v>
      </c>
      <c r="P97" s="145"/>
      <c r="Q97" s="145" t="s">
        <v>36</v>
      </c>
      <c r="R97" s="146" t="b">
        <v>0</v>
      </c>
      <c r="S97" s="147">
        <f>IF(R97=TRUE,14,IF(R97=FALSE,0," "))</f>
        <v>0</v>
      </c>
      <c r="T97" s="145"/>
      <c r="U97" s="512"/>
    </row>
    <row r="98" spans="1:23" s="148" customFormat="1" x14ac:dyDescent="0.2">
      <c r="A98" s="145" t="s">
        <v>37</v>
      </c>
      <c r="B98" s="146" t="b">
        <v>0</v>
      </c>
      <c r="C98" s="147">
        <f>IF(B98=TRUE,23,IF(B98=FALSE,0," "))</f>
        <v>0</v>
      </c>
      <c r="D98" s="145"/>
      <c r="E98" s="145" t="s">
        <v>37</v>
      </c>
      <c r="F98" s="146" t="b">
        <v>0</v>
      </c>
      <c r="G98" s="147">
        <f>IF(F98=TRUE,23,IF(F98=FALSE,0," "))</f>
        <v>0</v>
      </c>
      <c r="H98" s="145"/>
      <c r="I98" s="145" t="s">
        <v>37</v>
      </c>
      <c r="J98" s="146" t="b">
        <v>0</v>
      </c>
      <c r="K98" s="147">
        <f>IF(J98=TRUE,23,IF(J98=FALSE,0," "))</f>
        <v>0</v>
      </c>
      <c r="L98" s="145"/>
      <c r="M98" s="145" t="s">
        <v>37</v>
      </c>
      <c r="N98" s="146" t="b">
        <v>0</v>
      </c>
      <c r="O98" s="147">
        <f>IF(N98=TRUE,23,IF(N98=FALSE,0," "))</f>
        <v>0</v>
      </c>
      <c r="P98" s="145"/>
      <c r="Q98" s="145" t="s">
        <v>37</v>
      </c>
      <c r="R98" s="146" t="b">
        <v>0</v>
      </c>
      <c r="S98" s="147">
        <f>IF(R98=TRUE,23,IF(R98=FALSE,0," "))</f>
        <v>0</v>
      </c>
      <c r="T98" s="145"/>
      <c r="U98" s="512"/>
    </row>
    <row r="99" spans="1:23" x14ac:dyDescent="0.2">
      <c r="A99" s="65" t="s">
        <v>42</v>
      </c>
      <c r="B99" s="71">
        <v>2</v>
      </c>
      <c r="C99" s="66">
        <f>SUM(C96:C98)</f>
        <v>0</v>
      </c>
      <c r="D99" s="65"/>
      <c r="E99" s="65" t="s">
        <v>49</v>
      </c>
      <c r="F99" s="71">
        <v>2</v>
      </c>
      <c r="G99" s="66">
        <f>SUM(G96:G98)</f>
        <v>0</v>
      </c>
      <c r="H99" s="65"/>
      <c r="I99" s="65" t="s">
        <v>51</v>
      </c>
      <c r="J99" s="71"/>
      <c r="K99" s="66">
        <f>SUM(K96:K98)</f>
        <v>0</v>
      </c>
      <c r="L99" s="65"/>
      <c r="M99" s="65" t="s">
        <v>53</v>
      </c>
      <c r="N99" s="71"/>
      <c r="O99" s="66">
        <f>SUM(O96:O98)</f>
        <v>0</v>
      </c>
      <c r="P99" s="65"/>
      <c r="Q99" s="65" t="s">
        <v>55</v>
      </c>
      <c r="R99" s="71"/>
      <c r="S99" s="66">
        <f>SUM(S96:S98)</f>
        <v>0</v>
      </c>
      <c r="T99" s="65"/>
      <c r="U99" s="512"/>
    </row>
    <row r="100" spans="1:23" x14ac:dyDescent="0.2">
      <c r="A100" s="65"/>
      <c r="B100" s="59"/>
      <c r="C100" s="65"/>
      <c r="D100" s="65"/>
      <c r="E100" s="65"/>
      <c r="F100" s="59"/>
      <c r="G100" s="65"/>
      <c r="H100" s="65"/>
      <c r="I100" s="65"/>
      <c r="J100" s="59"/>
      <c r="K100" s="65"/>
      <c r="L100" s="65"/>
      <c r="M100" s="65"/>
      <c r="N100" s="59"/>
      <c r="O100" s="65"/>
      <c r="P100" s="65"/>
      <c r="Q100" s="65"/>
      <c r="R100" s="59"/>
      <c r="S100" s="65"/>
      <c r="T100" s="65"/>
      <c r="U100" s="512"/>
    </row>
    <row r="101" spans="1:23" s="156" customFormat="1" x14ac:dyDescent="0.2">
      <c r="A101" s="155" t="s">
        <v>38</v>
      </c>
      <c r="B101" s="146" t="b">
        <v>0</v>
      </c>
      <c r="C101" s="154">
        <f>IF(B101=TRUE,2,IF(B101=FALSE,0," "))</f>
        <v>0</v>
      </c>
      <c r="D101" s="155"/>
      <c r="E101" s="155" t="s">
        <v>38</v>
      </c>
      <c r="F101" s="146" t="b">
        <v>0</v>
      </c>
      <c r="G101" s="154">
        <f>IF(F101=TRUE,2,IF(F101=FALSE,0," "))</f>
        <v>0</v>
      </c>
      <c r="H101" s="155"/>
      <c r="I101" s="155" t="s">
        <v>38</v>
      </c>
      <c r="J101" s="146" t="b">
        <v>0</v>
      </c>
      <c r="K101" s="154">
        <f>IF(J101=TRUE,2,IF(J101=FALSE,0," "))</f>
        <v>0</v>
      </c>
      <c r="L101" s="155"/>
      <c r="M101" s="155" t="s">
        <v>38</v>
      </c>
      <c r="N101" s="146" t="b">
        <v>0</v>
      </c>
      <c r="O101" s="154">
        <f>IF(N101=TRUE,2,IF(N101=FALSE,0," "))</f>
        <v>0</v>
      </c>
      <c r="P101" s="155"/>
      <c r="Q101" s="155" t="s">
        <v>38</v>
      </c>
      <c r="R101" s="146" t="b">
        <v>0</v>
      </c>
      <c r="S101" s="154">
        <f>IF(R101=TRUE,2,IF(R101=FALSE,0," "))</f>
        <v>0</v>
      </c>
      <c r="T101" s="155"/>
      <c r="U101" s="512"/>
    </row>
    <row r="102" spans="1:23" s="156" customFormat="1" x14ac:dyDescent="0.2">
      <c r="A102" s="155" t="s">
        <v>39</v>
      </c>
      <c r="B102" s="146" t="b">
        <v>0</v>
      </c>
      <c r="C102" s="154">
        <f>IF(B102=TRUE,3,IF(B102=FALSE,0," "))</f>
        <v>0</v>
      </c>
      <c r="D102" s="155"/>
      <c r="E102" s="155" t="s">
        <v>39</v>
      </c>
      <c r="F102" s="146" t="b">
        <v>0</v>
      </c>
      <c r="G102" s="154">
        <f>IF(F102=TRUE,3,IF(F102=FALSE,0," "))</f>
        <v>0</v>
      </c>
      <c r="H102" s="155"/>
      <c r="I102" s="155" t="s">
        <v>39</v>
      </c>
      <c r="J102" s="146" t="b">
        <v>0</v>
      </c>
      <c r="K102" s="154">
        <f>IF(J102=TRUE,3,IF(J102=FALSE,0," "))</f>
        <v>0</v>
      </c>
      <c r="L102" s="155"/>
      <c r="M102" s="155" t="s">
        <v>39</v>
      </c>
      <c r="N102" s="146" t="b">
        <v>0</v>
      </c>
      <c r="O102" s="154">
        <f>IF(N102=TRUE,3,IF(N102=FALSE,0," "))</f>
        <v>0</v>
      </c>
      <c r="P102" s="155"/>
      <c r="Q102" s="155" t="s">
        <v>39</v>
      </c>
      <c r="R102" s="146" t="b">
        <v>0</v>
      </c>
      <c r="S102" s="154">
        <f>IF(R102=TRUE,3,IF(R102=FALSE,0," "))</f>
        <v>0</v>
      </c>
      <c r="T102" s="155"/>
      <c r="U102" s="512"/>
    </row>
    <row r="103" spans="1:23" s="156" customFormat="1" x14ac:dyDescent="0.2">
      <c r="A103" s="155" t="s">
        <v>40</v>
      </c>
      <c r="B103" s="146" t="b">
        <v>0</v>
      </c>
      <c r="C103" s="154">
        <f>IF(B103=TRUE,5,IF(B103=FALSE,0," "))</f>
        <v>0</v>
      </c>
      <c r="D103" s="155"/>
      <c r="E103" s="155" t="s">
        <v>40</v>
      </c>
      <c r="F103" s="146" t="b">
        <v>0</v>
      </c>
      <c r="G103" s="154">
        <f>IF(F103=TRUE,5,IF(F103=FALSE,0," "))</f>
        <v>0</v>
      </c>
      <c r="H103" s="155"/>
      <c r="I103" s="155" t="s">
        <v>40</v>
      </c>
      <c r="J103" s="146" t="b">
        <v>0</v>
      </c>
      <c r="K103" s="154">
        <f>IF(J103=TRUE,5,IF(J103=FALSE,0," "))</f>
        <v>0</v>
      </c>
      <c r="L103" s="155"/>
      <c r="M103" s="155" t="s">
        <v>40</v>
      </c>
      <c r="N103" s="146" t="b">
        <v>0</v>
      </c>
      <c r="O103" s="154">
        <f>IF(N103=TRUE,5,IF(N103=FALSE,0," "))</f>
        <v>0</v>
      </c>
      <c r="P103" s="155"/>
      <c r="Q103" s="155" t="s">
        <v>40</v>
      </c>
      <c r="R103" s="146" t="b">
        <v>0</v>
      </c>
      <c r="S103" s="154">
        <f>IF(R103=TRUE,5,IF(R103=FALSE,0," "))</f>
        <v>0</v>
      </c>
      <c r="T103" s="155"/>
      <c r="U103" s="512"/>
    </row>
    <row r="104" spans="1:23" x14ac:dyDescent="0.2">
      <c r="A104" s="65" t="s">
        <v>43</v>
      </c>
      <c r="B104" s="71"/>
      <c r="C104" s="66">
        <f>SUM(C101:C103)</f>
        <v>0</v>
      </c>
      <c r="D104" s="65"/>
      <c r="E104" s="65" t="s">
        <v>50</v>
      </c>
      <c r="F104" s="71"/>
      <c r="G104" s="66">
        <f>SUM(G101:G103)</f>
        <v>0</v>
      </c>
      <c r="H104" s="65"/>
      <c r="I104" s="65" t="s">
        <v>52</v>
      </c>
      <c r="J104" s="71"/>
      <c r="K104" s="66">
        <f>SUM(K101:K103)</f>
        <v>0</v>
      </c>
      <c r="L104" s="65"/>
      <c r="M104" s="65" t="s">
        <v>54</v>
      </c>
      <c r="N104" s="71"/>
      <c r="O104" s="66">
        <f>SUM(O101:O103)</f>
        <v>0</v>
      </c>
      <c r="P104" s="65"/>
      <c r="Q104" s="65" t="s">
        <v>56</v>
      </c>
      <c r="R104" s="71"/>
      <c r="S104" s="66">
        <f>SUM(S101:S103)</f>
        <v>0</v>
      </c>
      <c r="T104" s="65"/>
      <c r="U104" s="512"/>
    </row>
    <row r="105" spans="1:23" x14ac:dyDescent="0.2">
      <c r="C105" s="65"/>
      <c r="D105" s="59"/>
      <c r="E105" s="65"/>
      <c r="F105" s="65"/>
      <c r="G105" s="65"/>
      <c r="H105" s="59"/>
      <c r="I105" s="65"/>
      <c r="J105" s="65"/>
      <c r="K105" s="65"/>
      <c r="L105" s="59"/>
      <c r="M105" s="65"/>
      <c r="N105" s="65"/>
      <c r="O105" s="65"/>
      <c r="P105" s="59"/>
      <c r="Q105" s="65"/>
      <c r="R105" s="65"/>
      <c r="S105" s="65"/>
      <c r="T105" s="59"/>
      <c r="U105" s="65"/>
      <c r="V105" s="65"/>
      <c r="W105" s="65"/>
    </row>
    <row r="106" spans="1:23" x14ac:dyDescent="0.2">
      <c r="A106" s="67" t="s">
        <v>44</v>
      </c>
      <c r="B106" s="72"/>
      <c r="C106" s="68">
        <f>SUM(C99+C104)</f>
        <v>0</v>
      </c>
      <c r="D106" s="65"/>
      <c r="E106" s="67" t="s">
        <v>57</v>
      </c>
      <c r="F106" s="72"/>
      <c r="G106" s="68">
        <f>SUM(G99+G104)</f>
        <v>0</v>
      </c>
      <c r="H106" s="65"/>
      <c r="I106" s="67" t="s">
        <v>58</v>
      </c>
      <c r="J106" s="72"/>
      <c r="K106" s="68">
        <f>SUM(K99+K104)</f>
        <v>0</v>
      </c>
      <c r="L106" s="65"/>
      <c r="M106" s="67" t="s">
        <v>59</v>
      </c>
      <c r="N106" s="72"/>
      <c r="O106" s="68">
        <f>SUM(O99+O104)</f>
        <v>0</v>
      </c>
      <c r="P106" s="65"/>
      <c r="Q106" s="67" t="s">
        <v>60</v>
      </c>
      <c r="R106" s="72"/>
      <c r="S106" s="68">
        <f>SUM(S99+S104)</f>
        <v>0</v>
      </c>
      <c r="T106" s="65"/>
      <c r="U106" s="69">
        <f>SUM(+S106+O106+K106+G106+C106)</f>
        <v>0</v>
      </c>
    </row>
    <row r="107" spans="1:23" x14ac:dyDescent="0.2">
      <c r="A107" s="65"/>
      <c r="B107" s="65"/>
      <c r="C107" s="65"/>
      <c r="D107" s="65"/>
      <c r="E107" s="65"/>
      <c r="F107" s="65"/>
      <c r="G107" s="65"/>
      <c r="H107" s="65"/>
      <c r="I107" s="65"/>
      <c r="J107" s="65"/>
      <c r="K107" s="65"/>
      <c r="L107" s="65"/>
      <c r="M107" s="65"/>
      <c r="N107" s="65"/>
      <c r="O107" s="65"/>
      <c r="P107" s="65"/>
      <c r="Q107" s="65"/>
      <c r="R107" s="65"/>
      <c r="S107" s="65"/>
      <c r="T107" s="65"/>
      <c r="U107" s="65"/>
    </row>
    <row r="109" spans="1:23" ht="15.75" x14ac:dyDescent="0.25">
      <c r="A109" s="76" t="s">
        <v>148</v>
      </c>
      <c r="B109" s="76"/>
      <c r="C109" s="76"/>
      <c r="D109" s="76"/>
      <c r="E109" s="76"/>
      <c r="F109" s="76"/>
      <c r="G109" s="76"/>
      <c r="H109" s="76"/>
      <c r="I109" s="76"/>
      <c r="J109" s="76"/>
      <c r="K109" s="76"/>
      <c r="L109" s="76"/>
      <c r="M109" s="76"/>
      <c r="N109" s="76"/>
      <c r="O109" s="76"/>
      <c r="P109" s="76"/>
      <c r="Q109" s="76"/>
      <c r="R109" s="76"/>
      <c r="S109" s="76"/>
    </row>
    <row r="110" spans="1:23" x14ac:dyDescent="0.2">
      <c r="A110" s="67" t="s">
        <v>41</v>
      </c>
      <c r="B110" s="71"/>
      <c r="C110" s="66" t="s">
        <v>34</v>
      </c>
      <c r="D110" s="65"/>
      <c r="E110" s="67" t="s">
        <v>45</v>
      </c>
      <c r="F110" s="71"/>
      <c r="G110" s="66" t="s">
        <v>34</v>
      </c>
      <c r="H110" s="65"/>
      <c r="I110" s="67" t="s">
        <v>46</v>
      </c>
      <c r="J110" s="71"/>
      <c r="K110" s="66" t="s">
        <v>34</v>
      </c>
      <c r="L110" s="65"/>
      <c r="M110" s="67" t="s">
        <v>47</v>
      </c>
      <c r="N110" s="71"/>
      <c r="O110" s="66" t="s">
        <v>34</v>
      </c>
      <c r="P110" s="65"/>
      <c r="Q110" s="67" t="s">
        <v>48</v>
      </c>
      <c r="R110" s="71"/>
      <c r="S110" s="66" t="s">
        <v>34</v>
      </c>
      <c r="T110" s="65"/>
      <c r="U110" s="512" t="s">
        <v>61</v>
      </c>
    </row>
    <row r="111" spans="1:23" s="148" customFormat="1" x14ac:dyDescent="0.2">
      <c r="A111" s="145" t="s">
        <v>35</v>
      </c>
      <c r="B111" s="146" t="b">
        <v>0</v>
      </c>
      <c r="C111" s="147">
        <f>IF(B111=TRUE,9,IF(B111=FALSE,0," "))</f>
        <v>0</v>
      </c>
      <c r="D111" s="145"/>
      <c r="E111" s="145" t="s">
        <v>35</v>
      </c>
      <c r="F111" s="146" t="b">
        <v>0</v>
      </c>
      <c r="G111" s="147">
        <f>IF(F111=TRUE,9,IF(F111=FALSE,0," "))</f>
        <v>0</v>
      </c>
      <c r="H111" s="145"/>
      <c r="I111" s="145" t="s">
        <v>35</v>
      </c>
      <c r="J111" s="146" t="b">
        <v>0</v>
      </c>
      <c r="K111" s="147">
        <f>IF(J111=TRUE,9,IF(J111=FALSE,0," "))</f>
        <v>0</v>
      </c>
      <c r="L111" s="145"/>
      <c r="M111" s="145" t="s">
        <v>35</v>
      </c>
      <c r="N111" s="146" t="b">
        <v>0</v>
      </c>
      <c r="O111" s="147">
        <f>IF(N111=TRUE,9,IF(N111=FALSE,0," "))</f>
        <v>0</v>
      </c>
      <c r="P111" s="145"/>
      <c r="Q111" s="145" t="s">
        <v>35</v>
      </c>
      <c r="R111" s="146" t="b">
        <v>0</v>
      </c>
      <c r="S111" s="147">
        <f>IF(R111=TRUE,9,IF(R111=FALSE,0," "))</f>
        <v>0</v>
      </c>
      <c r="T111" s="145"/>
      <c r="U111" s="512"/>
    </row>
    <row r="112" spans="1:23" s="148" customFormat="1" x14ac:dyDescent="0.2">
      <c r="A112" s="145" t="s">
        <v>36</v>
      </c>
      <c r="B112" s="146" t="b">
        <v>0</v>
      </c>
      <c r="C112" s="147">
        <f>IF(B112=TRUE,14,IF(B112=FALSE,0," "))</f>
        <v>0</v>
      </c>
      <c r="D112" s="145"/>
      <c r="E112" s="145" t="s">
        <v>36</v>
      </c>
      <c r="F112" s="146" t="b">
        <v>0</v>
      </c>
      <c r="G112" s="147">
        <f>IF(F112=TRUE,14,IF(F112=FALSE,0," "))</f>
        <v>0</v>
      </c>
      <c r="H112" s="145"/>
      <c r="I112" s="145" t="s">
        <v>36</v>
      </c>
      <c r="J112" s="146" t="b">
        <v>0</v>
      </c>
      <c r="K112" s="147">
        <f>IF(J112=TRUE,14,IF(J112=FALSE,0," "))</f>
        <v>0</v>
      </c>
      <c r="L112" s="145"/>
      <c r="M112" s="145" t="s">
        <v>36</v>
      </c>
      <c r="N112" s="146" t="b">
        <v>0</v>
      </c>
      <c r="O112" s="147">
        <f>IF(N112=TRUE,14,IF(N112=FALSE,0," "))</f>
        <v>0</v>
      </c>
      <c r="P112" s="145"/>
      <c r="Q112" s="145" t="s">
        <v>36</v>
      </c>
      <c r="R112" s="146" t="b">
        <v>0</v>
      </c>
      <c r="S112" s="147">
        <f>IF(R112=TRUE,14,IF(R112=FALSE,0," "))</f>
        <v>0</v>
      </c>
      <c r="T112" s="145"/>
      <c r="U112" s="512"/>
    </row>
    <row r="113" spans="1:23" s="148" customFormat="1" x14ac:dyDescent="0.2">
      <c r="A113" s="145" t="s">
        <v>37</v>
      </c>
      <c r="B113" s="146" t="b">
        <v>0</v>
      </c>
      <c r="C113" s="147">
        <f>IF(B113=TRUE,23,IF(B113=FALSE,0," "))</f>
        <v>0</v>
      </c>
      <c r="D113" s="145"/>
      <c r="E113" s="145" t="s">
        <v>37</v>
      </c>
      <c r="F113" s="146" t="b">
        <v>0</v>
      </c>
      <c r="G113" s="147">
        <f>IF(F113=TRUE,23,IF(F113=FALSE,0," "))</f>
        <v>0</v>
      </c>
      <c r="H113" s="145"/>
      <c r="I113" s="145" t="s">
        <v>37</v>
      </c>
      <c r="J113" s="146" t="b">
        <v>0</v>
      </c>
      <c r="K113" s="147">
        <f>IF(J113=TRUE,23,IF(J113=FALSE,0," "))</f>
        <v>0</v>
      </c>
      <c r="L113" s="145"/>
      <c r="M113" s="145" t="s">
        <v>37</v>
      </c>
      <c r="N113" s="146" t="b">
        <v>0</v>
      </c>
      <c r="O113" s="147">
        <f>IF(N113=TRUE,23,IF(N113=FALSE,0," "))</f>
        <v>0</v>
      </c>
      <c r="P113" s="145"/>
      <c r="Q113" s="145" t="s">
        <v>37</v>
      </c>
      <c r="R113" s="146" t="b">
        <v>0</v>
      </c>
      <c r="S113" s="147">
        <f>IF(R113=TRUE,23,IF(R113=FALSE,0," "))</f>
        <v>0</v>
      </c>
      <c r="T113" s="145"/>
      <c r="U113" s="512"/>
    </row>
    <row r="114" spans="1:23" x14ac:dyDescent="0.2">
      <c r="A114" s="65" t="s">
        <v>42</v>
      </c>
      <c r="B114" s="71"/>
      <c r="C114" s="66">
        <f>SUM(C111:C113)</f>
        <v>0</v>
      </c>
      <c r="D114" s="65"/>
      <c r="E114" s="65" t="s">
        <v>49</v>
      </c>
      <c r="F114" s="71"/>
      <c r="G114" s="66">
        <f>SUM(G111:G113)</f>
        <v>0</v>
      </c>
      <c r="H114" s="65"/>
      <c r="I114" s="65" t="s">
        <v>51</v>
      </c>
      <c r="J114" s="71"/>
      <c r="K114" s="66">
        <f>SUM(K111:K113)</f>
        <v>0</v>
      </c>
      <c r="L114" s="65"/>
      <c r="M114" s="65" t="s">
        <v>53</v>
      </c>
      <c r="N114" s="71"/>
      <c r="O114" s="66">
        <f>SUM(O111:O113)</f>
        <v>0</v>
      </c>
      <c r="P114" s="65"/>
      <c r="Q114" s="65" t="s">
        <v>55</v>
      </c>
      <c r="R114" s="71"/>
      <c r="S114" s="66">
        <f>SUM(S111:S113)</f>
        <v>0</v>
      </c>
      <c r="T114" s="65"/>
      <c r="U114" s="512"/>
    </row>
    <row r="115" spans="1:23" x14ac:dyDescent="0.2">
      <c r="A115" s="65"/>
      <c r="B115" s="59"/>
      <c r="C115" s="65"/>
      <c r="D115" s="65"/>
      <c r="E115" s="65"/>
      <c r="F115" s="59"/>
      <c r="G115" s="65"/>
      <c r="H115" s="65"/>
      <c r="I115" s="65"/>
      <c r="J115" s="59"/>
      <c r="K115" s="65"/>
      <c r="L115" s="65"/>
      <c r="M115" s="65"/>
      <c r="N115" s="59"/>
      <c r="O115" s="65"/>
      <c r="P115" s="65"/>
      <c r="Q115" s="65"/>
      <c r="R115" s="59"/>
      <c r="S115" s="65"/>
      <c r="T115" s="65"/>
      <c r="U115" s="512"/>
    </row>
    <row r="116" spans="1:23" s="156" customFormat="1" x14ac:dyDescent="0.2">
      <c r="A116" s="155" t="s">
        <v>38</v>
      </c>
      <c r="B116" s="146" t="b">
        <v>0</v>
      </c>
      <c r="C116" s="154">
        <f>IF(B116=TRUE,2,IF(B116=FALSE,0," "))</f>
        <v>0</v>
      </c>
      <c r="D116" s="155"/>
      <c r="E116" s="155" t="s">
        <v>38</v>
      </c>
      <c r="F116" s="146" t="b">
        <v>0</v>
      </c>
      <c r="G116" s="154">
        <f>IF(F116=TRUE,2,IF(F116=FALSE,0," "))</f>
        <v>0</v>
      </c>
      <c r="H116" s="155"/>
      <c r="I116" s="155" t="s">
        <v>38</v>
      </c>
      <c r="J116" s="146" t="b">
        <v>0</v>
      </c>
      <c r="K116" s="154">
        <f>IF(J116=TRUE,2,IF(J116=FALSE,0," "))</f>
        <v>0</v>
      </c>
      <c r="L116" s="155"/>
      <c r="M116" s="155" t="s">
        <v>38</v>
      </c>
      <c r="N116" s="146" t="b">
        <v>0</v>
      </c>
      <c r="O116" s="154">
        <f>IF(N116=TRUE,2,IF(N116=FALSE,0," "))</f>
        <v>0</v>
      </c>
      <c r="P116" s="155"/>
      <c r="Q116" s="155" t="s">
        <v>38</v>
      </c>
      <c r="R116" s="146" t="b">
        <v>0</v>
      </c>
      <c r="S116" s="154">
        <f>IF(R116=TRUE,2,IF(R116=FALSE,0," "))</f>
        <v>0</v>
      </c>
      <c r="T116" s="155"/>
      <c r="U116" s="512"/>
    </row>
    <row r="117" spans="1:23" s="156" customFormat="1" x14ac:dyDescent="0.2">
      <c r="A117" s="155" t="s">
        <v>39</v>
      </c>
      <c r="B117" s="146" t="b">
        <v>0</v>
      </c>
      <c r="C117" s="154">
        <f>IF(B117=TRUE,3,IF(B117=FALSE,0," "))</f>
        <v>0</v>
      </c>
      <c r="D117" s="155"/>
      <c r="E117" s="155" t="s">
        <v>39</v>
      </c>
      <c r="F117" s="146" t="b">
        <v>0</v>
      </c>
      <c r="G117" s="154">
        <f>IF(F117=TRUE,3,IF(F117=FALSE,0," "))</f>
        <v>0</v>
      </c>
      <c r="H117" s="155"/>
      <c r="I117" s="155" t="s">
        <v>39</v>
      </c>
      <c r="J117" s="146" t="b">
        <v>0</v>
      </c>
      <c r="K117" s="154">
        <f>IF(J117=TRUE,3,IF(J117=FALSE,0," "))</f>
        <v>0</v>
      </c>
      <c r="L117" s="155"/>
      <c r="M117" s="155" t="s">
        <v>39</v>
      </c>
      <c r="N117" s="146" t="b">
        <v>0</v>
      </c>
      <c r="O117" s="154">
        <f>IF(N117=TRUE,3,IF(N117=FALSE,0," "))</f>
        <v>0</v>
      </c>
      <c r="P117" s="155"/>
      <c r="Q117" s="155" t="s">
        <v>39</v>
      </c>
      <c r="R117" s="146" t="b">
        <v>0</v>
      </c>
      <c r="S117" s="154">
        <f>IF(R117=TRUE,3,IF(R117=FALSE,0," "))</f>
        <v>0</v>
      </c>
      <c r="T117" s="155"/>
      <c r="U117" s="512"/>
    </row>
    <row r="118" spans="1:23" s="156" customFormat="1" x14ac:dyDescent="0.2">
      <c r="A118" s="155" t="s">
        <v>40</v>
      </c>
      <c r="B118" s="146" t="b">
        <v>0</v>
      </c>
      <c r="C118" s="154">
        <f>IF(B118=TRUE,5,IF(B118=FALSE,0," "))</f>
        <v>0</v>
      </c>
      <c r="D118" s="155"/>
      <c r="E118" s="155" t="s">
        <v>40</v>
      </c>
      <c r="F118" s="146" t="b">
        <v>0</v>
      </c>
      <c r="G118" s="154">
        <f>IF(F118=TRUE,5,IF(F118=FALSE,0," "))</f>
        <v>0</v>
      </c>
      <c r="H118" s="155"/>
      <c r="I118" s="155" t="s">
        <v>40</v>
      </c>
      <c r="J118" s="146" t="b">
        <v>0</v>
      </c>
      <c r="K118" s="154">
        <f>IF(J118=TRUE,5,IF(J118=FALSE,0," "))</f>
        <v>0</v>
      </c>
      <c r="L118" s="155"/>
      <c r="M118" s="155" t="s">
        <v>40</v>
      </c>
      <c r="N118" s="146" t="b">
        <v>0</v>
      </c>
      <c r="O118" s="154">
        <f>IF(N118=TRUE,5,IF(N118=FALSE,0," "))</f>
        <v>0</v>
      </c>
      <c r="P118" s="155"/>
      <c r="Q118" s="155" t="s">
        <v>40</v>
      </c>
      <c r="R118" s="146" t="b">
        <v>0</v>
      </c>
      <c r="S118" s="154">
        <f>IF(R118=TRUE,5,IF(R118=FALSE,0," "))</f>
        <v>0</v>
      </c>
      <c r="T118" s="155"/>
      <c r="U118" s="512"/>
    </row>
    <row r="119" spans="1:23" x14ac:dyDescent="0.2">
      <c r="A119" s="65" t="s">
        <v>43</v>
      </c>
      <c r="B119" s="71"/>
      <c r="C119" s="66">
        <f>SUM(C116:C118)</f>
        <v>0</v>
      </c>
      <c r="D119" s="65"/>
      <c r="E119" s="65" t="s">
        <v>50</v>
      </c>
      <c r="F119" s="71"/>
      <c r="G119" s="66">
        <f>SUM(G116:G118)</f>
        <v>0</v>
      </c>
      <c r="H119" s="65"/>
      <c r="I119" s="65" t="s">
        <v>52</v>
      </c>
      <c r="J119" s="71"/>
      <c r="K119" s="66">
        <f>SUM(K116:K118)</f>
        <v>0</v>
      </c>
      <c r="L119" s="65"/>
      <c r="M119" s="65" t="s">
        <v>54</v>
      </c>
      <c r="N119" s="71"/>
      <c r="O119" s="66">
        <f>SUM(O116:O118)</f>
        <v>0</v>
      </c>
      <c r="P119" s="65"/>
      <c r="Q119" s="65" t="s">
        <v>56</v>
      </c>
      <c r="R119" s="71"/>
      <c r="S119" s="66">
        <f>SUM(S116:S118)</f>
        <v>0</v>
      </c>
      <c r="T119" s="65"/>
      <c r="U119" s="512"/>
    </row>
    <row r="120" spans="1:23" x14ac:dyDescent="0.2">
      <c r="C120" s="65"/>
      <c r="D120" s="59"/>
      <c r="E120" s="65"/>
      <c r="F120" s="65"/>
      <c r="G120" s="65"/>
      <c r="H120" s="59"/>
      <c r="I120" s="65"/>
      <c r="J120" s="65"/>
      <c r="K120" s="65"/>
      <c r="L120" s="59"/>
      <c r="M120" s="65"/>
      <c r="N120" s="65"/>
      <c r="O120" s="65"/>
      <c r="P120" s="59"/>
      <c r="Q120" s="65"/>
      <c r="R120" s="65"/>
      <c r="S120" s="65"/>
      <c r="T120" s="59"/>
      <c r="U120" s="65"/>
      <c r="V120" s="65"/>
      <c r="W120" s="65"/>
    </row>
    <row r="121" spans="1:23" x14ac:dyDescent="0.2">
      <c r="A121" s="67" t="s">
        <v>44</v>
      </c>
      <c r="B121" s="72"/>
      <c r="C121" s="68">
        <f>SUM(C114+C119)</f>
        <v>0</v>
      </c>
      <c r="D121" s="65"/>
      <c r="E121" s="67" t="s">
        <v>57</v>
      </c>
      <c r="F121" s="72"/>
      <c r="G121" s="68">
        <f>SUM(G114+G119)</f>
        <v>0</v>
      </c>
      <c r="H121" s="65"/>
      <c r="I121" s="67" t="s">
        <v>58</v>
      </c>
      <c r="J121" s="72"/>
      <c r="K121" s="68">
        <f>SUM(K114+K119)</f>
        <v>0</v>
      </c>
      <c r="L121" s="65"/>
      <c r="M121" s="67" t="s">
        <v>59</v>
      </c>
      <c r="N121" s="72"/>
      <c r="O121" s="68">
        <f>SUM(O114+O119)</f>
        <v>0</v>
      </c>
      <c r="P121" s="65"/>
      <c r="Q121" s="67" t="s">
        <v>60</v>
      </c>
      <c r="R121" s="72"/>
      <c r="S121" s="68">
        <f>SUM(S114+S119)</f>
        <v>0</v>
      </c>
      <c r="T121" s="65"/>
      <c r="U121" s="69">
        <f>SUM(+S121+O121+K121+G121+C121)</f>
        <v>0</v>
      </c>
    </row>
    <row r="122" spans="1:23" x14ac:dyDescent="0.2">
      <c r="C122" s="65"/>
      <c r="D122" s="65"/>
      <c r="E122" s="65"/>
      <c r="F122" s="65"/>
      <c r="G122" s="65"/>
      <c r="H122" s="65"/>
      <c r="I122" s="65"/>
      <c r="J122" s="65"/>
      <c r="K122" s="65"/>
      <c r="L122" s="65"/>
      <c r="M122" s="65"/>
      <c r="N122" s="65"/>
      <c r="O122" s="65"/>
      <c r="P122" s="65"/>
      <c r="Q122" s="65"/>
      <c r="R122" s="65"/>
      <c r="S122" s="65"/>
      <c r="T122" s="65"/>
      <c r="U122" s="65"/>
      <c r="V122" s="65"/>
      <c r="W122" s="65"/>
    </row>
    <row r="125" spans="1:23" ht="15.75" x14ac:dyDescent="0.25">
      <c r="A125" s="76" t="s">
        <v>149</v>
      </c>
      <c r="B125" s="76"/>
      <c r="C125" s="76"/>
      <c r="D125" s="76"/>
      <c r="E125" s="76"/>
      <c r="F125" s="76"/>
      <c r="G125" s="76"/>
      <c r="H125" s="76"/>
      <c r="I125" s="76"/>
      <c r="J125" s="76"/>
      <c r="K125" s="76"/>
      <c r="L125" s="76"/>
      <c r="M125" s="76"/>
      <c r="N125" s="76"/>
      <c r="O125" s="76"/>
      <c r="P125" s="76"/>
      <c r="Q125" s="76"/>
      <c r="R125" s="76"/>
      <c r="S125" s="76"/>
    </row>
    <row r="126" spans="1:23" x14ac:dyDescent="0.2">
      <c r="A126" s="67" t="s">
        <v>41</v>
      </c>
      <c r="B126" s="71"/>
      <c r="C126" s="66" t="s">
        <v>34</v>
      </c>
      <c r="D126" s="65"/>
      <c r="E126" s="67" t="s">
        <v>45</v>
      </c>
      <c r="F126" s="71"/>
      <c r="G126" s="66" t="s">
        <v>34</v>
      </c>
      <c r="H126" s="65"/>
      <c r="I126" s="67" t="s">
        <v>46</v>
      </c>
      <c r="J126" s="71"/>
      <c r="K126" s="66" t="s">
        <v>34</v>
      </c>
      <c r="L126" s="65"/>
      <c r="M126" s="67" t="s">
        <v>47</v>
      </c>
      <c r="N126" s="71"/>
      <c r="O126" s="66" t="s">
        <v>34</v>
      </c>
      <c r="P126" s="65"/>
      <c r="Q126" s="67" t="s">
        <v>48</v>
      </c>
      <c r="R126" s="71"/>
      <c r="S126" s="66" t="s">
        <v>34</v>
      </c>
      <c r="T126" s="65"/>
      <c r="U126" s="512" t="s">
        <v>61</v>
      </c>
    </row>
    <row r="127" spans="1:23" s="148" customFormat="1" x14ac:dyDescent="0.2">
      <c r="A127" s="145" t="s">
        <v>35</v>
      </c>
      <c r="B127" s="146" t="b">
        <v>0</v>
      </c>
      <c r="C127" s="147">
        <f>IF(B127=TRUE,9,IF(B127=FALSE,0," "))</f>
        <v>0</v>
      </c>
      <c r="D127" s="145"/>
      <c r="E127" s="145" t="s">
        <v>35</v>
      </c>
      <c r="F127" s="146" t="b">
        <v>0</v>
      </c>
      <c r="G127" s="147">
        <f>IF(F127=TRUE,9,IF(F127=FALSE,0," "))</f>
        <v>0</v>
      </c>
      <c r="H127" s="145"/>
      <c r="I127" s="145" t="s">
        <v>35</v>
      </c>
      <c r="J127" s="146" t="b">
        <v>0</v>
      </c>
      <c r="K127" s="147">
        <f>IF(J127=TRUE,9,IF(J127=FALSE,0," "))</f>
        <v>0</v>
      </c>
      <c r="L127" s="145"/>
      <c r="M127" s="145" t="s">
        <v>35</v>
      </c>
      <c r="N127" s="146" t="b">
        <v>0</v>
      </c>
      <c r="O127" s="147">
        <f>IF(N127=TRUE,9,IF(N127=FALSE,0," "))</f>
        <v>0</v>
      </c>
      <c r="P127" s="145"/>
      <c r="Q127" s="145" t="s">
        <v>35</v>
      </c>
      <c r="R127" s="146" t="b">
        <v>0</v>
      </c>
      <c r="S127" s="147">
        <f>IF(R127=TRUE,9,IF(R127=FALSE,0," "))</f>
        <v>0</v>
      </c>
      <c r="T127" s="145"/>
      <c r="U127" s="512"/>
    </row>
    <row r="128" spans="1:23" s="148" customFormat="1" x14ac:dyDescent="0.2">
      <c r="A128" s="145" t="s">
        <v>36</v>
      </c>
      <c r="B128" s="146" t="b">
        <v>0</v>
      </c>
      <c r="C128" s="147">
        <f>IF(B128=TRUE,14,IF(B128=FALSE,0," "))</f>
        <v>0</v>
      </c>
      <c r="D128" s="145"/>
      <c r="E128" s="145" t="s">
        <v>36</v>
      </c>
      <c r="F128" s="146" t="b">
        <v>0</v>
      </c>
      <c r="G128" s="147">
        <f>IF(F128=TRUE,14,IF(F128=FALSE,0," "))</f>
        <v>0</v>
      </c>
      <c r="H128" s="145"/>
      <c r="I128" s="145" t="s">
        <v>36</v>
      </c>
      <c r="J128" s="146" t="b">
        <v>0</v>
      </c>
      <c r="K128" s="147">
        <f>IF(J128=TRUE,14,IF(J128=FALSE,0," "))</f>
        <v>0</v>
      </c>
      <c r="L128" s="145"/>
      <c r="M128" s="145" t="s">
        <v>36</v>
      </c>
      <c r="N128" s="146" t="b">
        <v>0</v>
      </c>
      <c r="O128" s="147">
        <f>IF(N128=TRUE,14,IF(N128=FALSE,0," "))</f>
        <v>0</v>
      </c>
      <c r="P128" s="145"/>
      <c r="Q128" s="145" t="s">
        <v>36</v>
      </c>
      <c r="R128" s="146" t="b">
        <v>0</v>
      </c>
      <c r="S128" s="147">
        <f>IF(R128=TRUE,14,IF(R128=FALSE,0," "))</f>
        <v>0</v>
      </c>
      <c r="T128" s="145"/>
      <c r="U128" s="512"/>
    </row>
    <row r="129" spans="1:21" s="148" customFormat="1" x14ac:dyDescent="0.2">
      <c r="A129" s="145" t="s">
        <v>37</v>
      </c>
      <c r="B129" s="146" t="b">
        <v>0</v>
      </c>
      <c r="C129" s="147">
        <f>IF(B129=TRUE,23,IF(B129=FALSE,0," "))</f>
        <v>0</v>
      </c>
      <c r="D129" s="145"/>
      <c r="E129" s="145" t="s">
        <v>37</v>
      </c>
      <c r="F129" s="146" t="b">
        <v>0</v>
      </c>
      <c r="G129" s="147">
        <f>IF(F129=TRUE,23,IF(F129=FALSE,0," "))</f>
        <v>0</v>
      </c>
      <c r="H129" s="145"/>
      <c r="I129" s="145" t="s">
        <v>37</v>
      </c>
      <c r="J129" s="146" t="b">
        <v>0</v>
      </c>
      <c r="K129" s="147">
        <f>IF(J129=TRUE,23,IF(J129=FALSE,0," "))</f>
        <v>0</v>
      </c>
      <c r="L129" s="145"/>
      <c r="M129" s="145" t="s">
        <v>37</v>
      </c>
      <c r="N129" s="146" t="b">
        <v>0</v>
      </c>
      <c r="O129" s="147">
        <f>IF(N129=TRUE,23,IF(N129=FALSE,0," "))</f>
        <v>0</v>
      </c>
      <c r="P129" s="145"/>
      <c r="Q129" s="145" t="s">
        <v>37</v>
      </c>
      <c r="R129" s="146" t="b">
        <v>0</v>
      </c>
      <c r="S129" s="147">
        <f>IF(R129=TRUE,23,IF(R129=FALSE,0," "))</f>
        <v>0</v>
      </c>
      <c r="T129" s="145"/>
      <c r="U129" s="512"/>
    </row>
    <row r="130" spans="1:21" x14ac:dyDescent="0.2">
      <c r="A130" s="65" t="s">
        <v>42</v>
      </c>
      <c r="B130" s="71"/>
      <c r="C130" s="66">
        <f>SUM(C127:C129)</f>
        <v>0</v>
      </c>
      <c r="D130" s="65"/>
      <c r="E130" s="65" t="s">
        <v>49</v>
      </c>
      <c r="F130" s="71"/>
      <c r="G130" s="66">
        <f>SUM(G127:G129)</f>
        <v>0</v>
      </c>
      <c r="H130" s="65"/>
      <c r="I130" s="65" t="s">
        <v>51</v>
      </c>
      <c r="J130" s="71"/>
      <c r="K130" s="66">
        <f>SUM(K127:K129)</f>
        <v>0</v>
      </c>
      <c r="L130" s="65"/>
      <c r="M130" s="65" t="s">
        <v>53</v>
      </c>
      <c r="N130" s="71"/>
      <c r="O130" s="66">
        <f>SUM(O127:O129)</f>
        <v>0</v>
      </c>
      <c r="P130" s="65"/>
      <c r="Q130" s="65" t="s">
        <v>55</v>
      </c>
      <c r="R130" s="71"/>
      <c r="S130" s="66">
        <f>SUM(S127:S129)</f>
        <v>0</v>
      </c>
      <c r="T130" s="65"/>
      <c r="U130" s="512"/>
    </row>
    <row r="131" spans="1:21" x14ac:dyDescent="0.2">
      <c r="A131" s="65"/>
      <c r="B131" s="59"/>
      <c r="C131" s="65"/>
      <c r="D131" s="65"/>
      <c r="E131" s="65"/>
      <c r="F131" s="59"/>
      <c r="G131" s="65"/>
      <c r="H131" s="65"/>
      <c r="I131" s="65"/>
      <c r="J131" s="59"/>
      <c r="K131" s="65"/>
      <c r="L131" s="65"/>
      <c r="M131" s="65"/>
      <c r="N131" s="59"/>
      <c r="O131" s="65"/>
      <c r="P131" s="65"/>
      <c r="Q131" s="65"/>
      <c r="R131" s="59"/>
      <c r="S131" s="65"/>
      <c r="T131" s="65"/>
      <c r="U131" s="512"/>
    </row>
    <row r="132" spans="1:21" s="156" customFormat="1" x14ac:dyDescent="0.2">
      <c r="A132" s="155" t="s">
        <v>38</v>
      </c>
      <c r="B132" s="146" t="b">
        <v>0</v>
      </c>
      <c r="C132" s="154">
        <f>IF(B132=TRUE,2,IF(B132=FALSE,0," "))</f>
        <v>0</v>
      </c>
      <c r="D132" s="155"/>
      <c r="E132" s="155" t="s">
        <v>38</v>
      </c>
      <c r="F132" s="146" t="b">
        <v>0</v>
      </c>
      <c r="G132" s="154">
        <f>IF(F132=TRUE,2,IF(F132=FALSE,0," "))</f>
        <v>0</v>
      </c>
      <c r="H132" s="155"/>
      <c r="I132" s="155" t="s">
        <v>38</v>
      </c>
      <c r="J132" s="146" t="b">
        <v>0</v>
      </c>
      <c r="K132" s="154">
        <f>IF(J132=TRUE,2,IF(J132=FALSE,0," "))</f>
        <v>0</v>
      </c>
      <c r="L132" s="155"/>
      <c r="M132" s="155" t="s">
        <v>38</v>
      </c>
      <c r="N132" s="146" t="b">
        <v>0</v>
      </c>
      <c r="O132" s="154">
        <f>IF(N132=TRUE,2,IF(N132=FALSE,0," "))</f>
        <v>0</v>
      </c>
      <c r="P132" s="155"/>
      <c r="Q132" s="155" t="s">
        <v>38</v>
      </c>
      <c r="R132" s="146" t="b">
        <v>0</v>
      </c>
      <c r="S132" s="154">
        <f>IF(R132=TRUE,2,IF(R132=FALSE,0," "))</f>
        <v>0</v>
      </c>
      <c r="T132" s="155"/>
      <c r="U132" s="512"/>
    </row>
    <row r="133" spans="1:21" s="156" customFormat="1" x14ac:dyDescent="0.2">
      <c r="A133" s="155" t="s">
        <v>39</v>
      </c>
      <c r="B133" s="146" t="b">
        <v>0</v>
      </c>
      <c r="C133" s="154">
        <f>IF(B133=TRUE,3,IF(B133=FALSE,0," "))</f>
        <v>0</v>
      </c>
      <c r="D133" s="155"/>
      <c r="E133" s="155" t="s">
        <v>39</v>
      </c>
      <c r="F133" s="146" t="b">
        <v>0</v>
      </c>
      <c r="G133" s="154">
        <f>IF(F133=TRUE,3,IF(F133=FALSE,0," "))</f>
        <v>0</v>
      </c>
      <c r="H133" s="155"/>
      <c r="I133" s="155" t="s">
        <v>39</v>
      </c>
      <c r="J133" s="146" t="b">
        <v>0</v>
      </c>
      <c r="K133" s="154">
        <f>IF(J133=TRUE,3,IF(J133=FALSE,0," "))</f>
        <v>0</v>
      </c>
      <c r="L133" s="155"/>
      <c r="M133" s="155" t="s">
        <v>39</v>
      </c>
      <c r="N133" s="146" t="b">
        <v>0</v>
      </c>
      <c r="O133" s="154">
        <f>IF(N133=TRUE,3,IF(N133=FALSE,0," "))</f>
        <v>0</v>
      </c>
      <c r="P133" s="155"/>
      <c r="Q133" s="155" t="s">
        <v>39</v>
      </c>
      <c r="R133" s="146" t="b">
        <v>0</v>
      </c>
      <c r="S133" s="154">
        <f>IF(R133=TRUE,3,IF(R133=FALSE,0," "))</f>
        <v>0</v>
      </c>
      <c r="T133" s="155"/>
      <c r="U133" s="512"/>
    </row>
    <row r="134" spans="1:21" s="156" customFormat="1" x14ac:dyDescent="0.2">
      <c r="A134" s="155" t="s">
        <v>40</v>
      </c>
      <c r="B134" s="146" t="b">
        <v>0</v>
      </c>
      <c r="C134" s="154">
        <f>IF(B134=TRUE,5,IF(B134=FALSE,0," "))</f>
        <v>0</v>
      </c>
      <c r="D134" s="155"/>
      <c r="E134" s="155" t="s">
        <v>40</v>
      </c>
      <c r="F134" s="146" t="b">
        <v>0</v>
      </c>
      <c r="G134" s="154">
        <f>IF(F134=TRUE,5,IF(F134=FALSE,0," "))</f>
        <v>0</v>
      </c>
      <c r="H134" s="155"/>
      <c r="I134" s="155" t="s">
        <v>40</v>
      </c>
      <c r="J134" s="146" t="b">
        <v>0</v>
      </c>
      <c r="K134" s="154">
        <f>IF(J134=TRUE,5,IF(J134=FALSE,0," "))</f>
        <v>0</v>
      </c>
      <c r="L134" s="155"/>
      <c r="M134" s="155" t="s">
        <v>40</v>
      </c>
      <c r="N134" s="146" t="b">
        <v>0</v>
      </c>
      <c r="O134" s="154">
        <f>IF(N134=TRUE,5,IF(N134=FALSE,0," "))</f>
        <v>0</v>
      </c>
      <c r="P134" s="155"/>
      <c r="Q134" s="155" t="s">
        <v>40</v>
      </c>
      <c r="R134" s="146" t="b">
        <v>0</v>
      </c>
      <c r="S134" s="154">
        <f>IF(R134=TRUE,5,IF(R134=FALSE,0," "))</f>
        <v>0</v>
      </c>
      <c r="T134" s="155"/>
      <c r="U134" s="512"/>
    </row>
    <row r="135" spans="1:21" x14ac:dyDescent="0.2">
      <c r="A135" s="65" t="s">
        <v>43</v>
      </c>
      <c r="B135" s="71"/>
      <c r="C135" s="66">
        <f>SUM(C132:C134)</f>
        <v>0</v>
      </c>
      <c r="D135" s="65"/>
      <c r="E135" s="65" t="s">
        <v>50</v>
      </c>
      <c r="F135" s="71"/>
      <c r="G135" s="66">
        <f>SUM(G132:G134)</f>
        <v>0</v>
      </c>
      <c r="H135" s="65"/>
      <c r="I135" s="65" t="s">
        <v>52</v>
      </c>
      <c r="J135" s="71"/>
      <c r="K135" s="66">
        <f>SUM(K132:K134)</f>
        <v>0</v>
      </c>
      <c r="L135" s="65"/>
      <c r="M135" s="65" t="s">
        <v>54</v>
      </c>
      <c r="N135" s="71"/>
      <c r="O135" s="66">
        <f>SUM(O132:O134)</f>
        <v>0</v>
      </c>
      <c r="P135" s="65"/>
      <c r="Q135" s="65" t="s">
        <v>56</v>
      </c>
      <c r="R135" s="71"/>
      <c r="S135" s="66">
        <f>SUM(S132:S134)</f>
        <v>0</v>
      </c>
      <c r="T135" s="65"/>
      <c r="U135" s="512"/>
    </row>
    <row r="136" spans="1:21" x14ac:dyDescent="0.2">
      <c r="A136" s="65"/>
      <c r="B136" s="59"/>
      <c r="C136" s="65"/>
      <c r="D136" s="65"/>
      <c r="E136" s="65"/>
      <c r="F136" s="59"/>
      <c r="G136" s="65"/>
      <c r="H136" s="65"/>
      <c r="I136" s="65"/>
      <c r="J136" s="59"/>
      <c r="K136" s="65"/>
      <c r="L136" s="65"/>
      <c r="M136" s="65"/>
      <c r="N136" s="59"/>
      <c r="O136" s="65"/>
      <c r="P136" s="65"/>
      <c r="Q136" s="65"/>
      <c r="R136" s="59"/>
      <c r="S136" s="65"/>
      <c r="T136" s="65"/>
      <c r="U136" s="65"/>
    </row>
    <row r="137" spans="1:21" x14ac:dyDescent="0.2">
      <c r="A137" s="67" t="s">
        <v>44</v>
      </c>
      <c r="B137" s="72"/>
      <c r="C137" s="68">
        <f>SUM(C130+C135)</f>
        <v>0</v>
      </c>
      <c r="D137" s="65"/>
      <c r="E137" s="67" t="s">
        <v>57</v>
      </c>
      <c r="F137" s="72"/>
      <c r="G137" s="68">
        <f>SUM(G130+G135)</f>
        <v>0</v>
      </c>
      <c r="H137" s="65"/>
      <c r="I137" s="67" t="s">
        <v>58</v>
      </c>
      <c r="J137" s="72"/>
      <c r="K137" s="68">
        <f>SUM(K130+K135)</f>
        <v>0</v>
      </c>
      <c r="L137" s="65"/>
      <c r="M137" s="67" t="s">
        <v>59</v>
      </c>
      <c r="N137" s="72"/>
      <c r="O137" s="68">
        <f>SUM(O130+O135)</f>
        <v>0</v>
      </c>
      <c r="P137" s="65"/>
      <c r="Q137" s="67" t="s">
        <v>60</v>
      </c>
      <c r="R137" s="72"/>
      <c r="S137" s="68">
        <f>SUM(S130+S135)</f>
        <v>0</v>
      </c>
      <c r="T137" s="65"/>
      <c r="U137" s="69">
        <f>SUM(+S137+O137+K137+G137+C137)</f>
        <v>0</v>
      </c>
    </row>
    <row r="138" spans="1:21" x14ac:dyDescent="0.2">
      <c r="A138" s="65"/>
      <c r="B138" s="65"/>
      <c r="C138" s="65"/>
      <c r="D138" s="65"/>
      <c r="E138" s="65"/>
      <c r="F138" s="65"/>
      <c r="G138" s="65"/>
      <c r="H138" s="65"/>
      <c r="I138" s="65"/>
      <c r="J138" s="65"/>
      <c r="K138" s="65"/>
      <c r="L138" s="65"/>
      <c r="M138" s="65"/>
      <c r="N138" s="65"/>
      <c r="O138" s="65"/>
      <c r="P138" s="65"/>
      <c r="Q138" s="65"/>
      <c r="R138" s="65"/>
      <c r="S138" s="65"/>
      <c r="T138" s="65"/>
      <c r="U138" s="65"/>
    </row>
    <row r="141" spans="1:21" x14ac:dyDescent="0.2">
      <c r="B141" s="82" t="s">
        <v>112</v>
      </c>
      <c r="F141" s="82" t="s">
        <v>113</v>
      </c>
    </row>
    <row r="142" spans="1:21" x14ac:dyDescent="0.2">
      <c r="B142" s="82" t="s">
        <v>111</v>
      </c>
      <c r="F142" s="82" t="s">
        <v>111</v>
      </c>
    </row>
    <row r="144" spans="1:21" x14ac:dyDescent="0.2">
      <c r="B144" s="83">
        <v>2</v>
      </c>
      <c r="F144" s="83">
        <v>2</v>
      </c>
    </row>
    <row r="147" spans="2:6" x14ac:dyDescent="0.2">
      <c r="B147" s="82" t="s">
        <v>114</v>
      </c>
      <c r="F147" s="82" t="s">
        <v>115</v>
      </c>
    </row>
    <row r="148" spans="2:6" x14ac:dyDescent="0.2">
      <c r="B148" s="82" t="s">
        <v>111</v>
      </c>
      <c r="F148" s="82" t="s">
        <v>111</v>
      </c>
    </row>
    <row r="150" spans="2:6" x14ac:dyDescent="0.2">
      <c r="B150" s="83">
        <v>2</v>
      </c>
      <c r="F150" s="83">
        <v>2</v>
      </c>
    </row>
    <row r="152" spans="2:6" x14ac:dyDescent="0.2">
      <c r="B152" s="83">
        <v>2</v>
      </c>
      <c r="F152" s="83">
        <v>2</v>
      </c>
    </row>
    <row r="155" spans="2:6" x14ac:dyDescent="0.2">
      <c r="B155" s="82" t="s">
        <v>116</v>
      </c>
      <c r="F155" s="82" t="s">
        <v>117</v>
      </c>
    </row>
    <row r="156" spans="2:6" x14ac:dyDescent="0.2">
      <c r="B156" s="82" t="s">
        <v>111</v>
      </c>
      <c r="F156" s="82" t="s">
        <v>111</v>
      </c>
    </row>
    <row r="159" spans="2:6" x14ac:dyDescent="0.2">
      <c r="B159" s="83">
        <v>2</v>
      </c>
      <c r="F159" s="83">
        <v>2</v>
      </c>
    </row>
    <row r="161" spans="2:6" x14ac:dyDescent="0.2">
      <c r="B161" s="83">
        <v>2</v>
      </c>
      <c r="F161" s="83">
        <v>2</v>
      </c>
    </row>
    <row r="164" spans="2:6" x14ac:dyDescent="0.2">
      <c r="B164" s="82" t="s">
        <v>150</v>
      </c>
      <c r="F164" s="82" t="s">
        <v>151</v>
      </c>
    </row>
    <row r="165" spans="2:6" x14ac:dyDescent="0.2">
      <c r="B165" s="82" t="s">
        <v>111</v>
      </c>
      <c r="F165" s="82" t="s">
        <v>111</v>
      </c>
    </row>
    <row r="168" spans="2:6" x14ac:dyDescent="0.2">
      <c r="B168" s="83">
        <v>2</v>
      </c>
      <c r="F168" s="83">
        <v>2</v>
      </c>
    </row>
    <row r="170" spans="2:6" x14ac:dyDescent="0.2">
      <c r="B170" s="83">
        <v>2</v>
      </c>
      <c r="F170" s="83">
        <v>2</v>
      </c>
    </row>
    <row r="173" spans="2:6" x14ac:dyDescent="0.2">
      <c r="B173" s="82" t="s">
        <v>152</v>
      </c>
      <c r="F173" s="82" t="s">
        <v>153</v>
      </c>
    </row>
    <row r="174" spans="2:6" x14ac:dyDescent="0.2">
      <c r="B174" s="82" t="s">
        <v>111</v>
      </c>
      <c r="F174" s="82" t="s">
        <v>111</v>
      </c>
    </row>
    <row r="177" spans="2:6" x14ac:dyDescent="0.2">
      <c r="B177" s="83">
        <v>2</v>
      </c>
      <c r="F177" s="83">
        <v>2</v>
      </c>
    </row>
    <row r="179" spans="2:6" x14ac:dyDescent="0.2">
      <c r="B179" s="83">
        <v>2</v>
      </c>
      <c r="F179" s="83">
        <v>2</v>
      </c>
    </row>
  </sheetData>
  <mergeCells count="9">
    <mergeCell ref="U95:U104"/>
    <mergeCell ref="U110:U119"/>
    <mergeCell ref="U126:U135"/>
    <mergeCell ref="U64:U73"/>
    <mergeCell ref="U2:U11"/>
    <mergeCell ref="U17:U26"/>
    <mergeCell ref="U33:U42"/>
    <mergeCell ref="U48:U57"/>
    <mergeCell ref="U79:U88"/>
  </mergeCells>
  <phoneticPr fontId="0" type="noConversion"/>
  <pageMargins left="0.75" right="0.75" top="1" bottom="1" header="0.5" footer="0.5"/>
  <pageSetup orientation="portrait" horizontalDpi="429496729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99"/>
  <sheetViews>
    <sheetView zoomScale="80" workbookViewId="0">
      <selection activeCell="F82" sqref="F82"/>
    </sheetView>
  </sheetViews>
  <sheetFormatPr defaultRowHeight="15" x14ac:dyDescent="0.2"/>
  <cols>
    <col min="1" max="16384" width="9" style="82"/>
  </cols>
  <sheetData>
    <row r="1" spans="1:22" ht="15.75" x14ac:dyDescent="0.25">
      <c r="A1" s="76" t="s">
        <v>106</v>
      </c>
      <c r="B1" s="76"/>
      <c r="C1" s="76"/>
      <c r="D1" s="76"/>
      <c r="E1" s="76"/>
      <c r="F1" s="76"/>
      <c r="G1" s="76"/>
      <c r="H1" s="76"/>
      <c r="I1" s="76"/>
      <c r="J1" s="76"/>
      <c r="K1" s="76"/>
      <c r="L1" s="76"/>
      <c r="M1" s="76"/>
      <c r="N1" s="76"/>
      <c r="O1" s="76"/>
      <c r="P1" s="76"/>
      <c r="Q1" s="76"/>
      <c r="R1" s="76"/>
      <c r="S1" s="76"/>
    </row>
    <row r="2" spans="1:22" x14ac:dyDescent="0.2">
      <c r="A2" s="67" t="s">
        <v>41</v>
      </c>
      <c r="B2" s="71"/>
      <c r="C2" s="66" t="s">
        <v>34</v>
      </c>
      <c r="D2" s="65"/>
      <c r="E2" s="67" t="s">
        <v>45</v>
      </c>
      <c r="F2" s="71"/>
      <c r="G2" s="66" t="s">
        <v>34</v>
      </c>
      <c r="H2" s="65"/>
      <c r="I2" s="67" t="s">
        <v>46</v>
      </c>
      <c r="J2" s="71"/>
      <c r="K2" s="66" t="s">
        <v>34</v>
      </c>
      <c r="L2" s="65"/>
      <c r="M2" s="67" t="s">
        <v>47</v>
      </c>
      <c r="N2" s="71"/>
      <c r="O2" s="66" t="s">
        <v>34</v>
      </c>
      <c r="P2" s="65"/>
      <c r="Q2" s="67" t="s">
        <v>48</v>
      </c>
      <c r="R2" s="71"/>
      <c r="S2" s="66" t="s">
        <v>34</v>
      </c>
      <c r="T2" s="65"/>
      <c r="U2" s="512" t="s">
        <v>61</v>
      </c>
      <c r="V2" s="65"/>
    </row>
    <row r="3" spans="1:22" x14ac:dyDescent="0.2">
      <c r="A3" s="65" t="s">
        <v>35</v>
      </c>
      <c r="B3" s="71" t="b">
        <v>0</v>
      </c>
      <c r="C3" s="66">
        <f>IF(B3=TRUE,6,IF(B3=FALSE,0," "))</f>
        <v>0</v>
      </c>
      <c r="D3" s="65"/>
      <c r="E3" s="65" t="s">
        <v>35</v>
      </c>
      <c r="F3" s="71" t="b">
        <v>0</v>
      </c>
      <c r="G3" s="66">
        <f>IF(F3=TRUE,6,IF(F3=FALSE,0," "))</f>
        <v>0</v>
      </c>
      <c r="H3" s="65"/>
      <c r="I3" s="65" t="s">
        <v>35</v>
      </c>
      <c r="J3" s="71" t="b">
        <v>0</v>
      </c>
      <c r="K3" s="66">
        <f>IF(J3=TRUE,6,IF(J3=FALSE,0," "))</f>
        <v>0</v>
      </c>
      <c r="L3" s="65"/>
      <c r="M3" s="65" t="s">
        <v>35</v>
      </c>
      <c r="N3" s="71" t="b">
        <v>0</v>
      </c>
      <c r="O3" s="66">
        <f>IF(N3=TRUE,6,IF(N3=FALSE,0," "))</f>
        <v>0</v>
      </c>
      <c r="P3" s="65"/>
      <c r="Q3" s="65" t="s">
        <v>35</v>
      </c>
      <c r="R3" s="71" t="b">
        <v>0</v>
      </c>
      <c r="S3" s="66">
        <f>IF(R3=TRUE,6,IF(R3=FALSE,0," "))</f>
        <v>0</v>
      </c>
      <c r="T3" s="65"/>
      <c r="U3" s="512"/>
      <c r="V3" s="65"/>
    </row>
    <row r="4" spans="1:22" x14ac:dyDescent="0.2">
      <c r="A4" s="65" t="s">
        <v>36</v>
      </c>
      <c r="B4" s="71" t="b">
        <v>0</v>
      </c>
      <c r="C4" s="66">
        <f>IF(B4=TRUE,8,IF(B4=FALSE,0," "))</f>
        <v>0</v>
      </c>
      <c r="D4" s="65"/>
      <c r="E4" s="65" t="s">
        <v>36</v>
      </c>
      <c r="F4" s="71" t="b">
        <v>0</v>
      </c>
      <c r="G4" s="66">
        <f>IF(F4=TRUE,8,IF(F4=FALSE,0," "))</f>
        <v>0</v>
      </c>
      <c r="H4" s="65"/>
      <c r="I4" s="65" t="s">
        <v>36</v>
      </c>
      <c r="J4" s="71" t="b">
        <v>0</v>
      </c>
      <c r="K4" s="66">
        <f>IF(J4=TRUE,8,IF(J4=FALSE,0," "))</f>
        <v>0</v>
      </c>
      <c r="L4" s="65"/>
      <c r="M4" s="65" t="s">
        <v>36</v>
      </c>
      <c r="N4" s="71" t="b">
        <v>0</v>
      </c>
      <c r="O4" s="66">
        <f>IF(N4=TRUE,8,IF(N4=FALSE,0," "))</f>
        <v>0</v>
      </c>
      <c r="P4" s="65"/>
      <c r="Q4" s="65" t="s">
        <v>36</v>
      </c>
      <c r="R4" s="71" t="b">
        <v>0</v>
      </c>
      <c r="S4" s="66">
        <f>IF(R4=TRUE,8,IF(R4=FALSE,0," "))</f>
        <v>0</v>
      </c>
      <c r="T4" s="65"/>
      <c r="U4" s="512"/>
      <c r="V4" s="65"/>
    </row>
    <row r="5" spans="1:22" x14ac:dyDescent="0.2">
      <c r="A5" s="65" t="s">
        <v>37</v>
      </c>
      <c r="B5" s="71" t="b">
        <v>0</v>
      </c>
      <c r="C5" s="66">
        <f>IF(B5=TRUE,17,IF(B5=FALSE,0," "))</f>
        <v>0</v>
      </c>
      <c r="D5" s="65"/>
      <c r="E5" s="65" t="s">
        <v>37</v>
      </c>
      <c r="F5" s="71" t="b">
        <v>0</v>
      </c>
      <c r="G5" s="66">
        <f>IF(F5=TRUE,17,IF(F5=FALSE,0," "))</f>
        <v>0</v>
      </c>
      <c r="H5" s="65"/>
      <c r="I5" s="65" t="s">
        <v>37</v>
      </c>
      <c r="J5" s="71" t="b">
        <v>0</v>
      </c>
      <c r="K5" s="66">
        <f>IF(J5=TRUE,17,IF(J5=FALSE,0," "))</f>
        <v>0</v>
      </c>
      <c r="L5" s="65"/>
      <c r="M5" s="65" t="s">
        <v>37</v>
      </c>
      <c r="N5" s="71" t="b">
        <v>0</v>
      </c>
      <c r="O5" s="66">
        <f>IF(N5=TRUE,17,IF(N5=FALSE,0," "))</f>
        <v>0</v>
      </c>
      <c r="P5" s="65"/>
      <c r="Q5" s="65" t="s">
        <v>37</v>
      </c>
      <c r="R5" s="71" t="b">
        <v>0</v>
      </c>
      <c r="S5" s="66">
        <f>IF(R5=TRUE,17,IF(R5=FALSE,0," "))</f>
        <v>0</v>
      </c>
      <c r="T5" s="65"/>
      <c r="U5" s="512"/>
      <c r="V5" s="65"/>
    </row>
    <row r="6" spans="1:22" x14ac:dyDescent="0.2">
      <c r="A6" s="65" t="s">
        <v>42</v>
      </c>
      <c r="B6" s="71"/>
      <c r="C6" s="66">
        <f>SUM(C3:C5)</f>
        <v>0</v>
      </c>
      <c r="D6" s="65"/>
      <c r="E6" s="65" t="s">
        <v>49</v>
      </c>
      <c r="F6" s="71"/>
      <c r="G6" s="66">
        <f>SUM(G3:G5)</f>
        <v>0</v>
      </c>
      <c r="H6" s="65"/>
      <c r="I6" s="65" t="s">
        <v>51</v>
      </c>
      <c r="J6" s="71"/>
      <c r="K6" s="66">
        <f>SUM(K3:K5)</f>
        <v>0</v>
      </c>
      <c r="L6" s="65"/>
      <c r="M6" s="65" t="s">
        <v>53</v>
      </c>
      <c r="N6" s="71"/>
      <c r="O6" s="66">
        <f>SUM(O3:O5)</f>
        <v>0</v>
      </c>
      <c r="P6" s="65"/>
      <c r="Q6" s="65" t="s">
        <v>55</v>
      </c>
      <c r="R6" s="71"/>
      <c r="S6" s="66">
        <f>SUM(S3:S5)</f>
        <v>0</v>
      </c>
      <c r="T6" s="65"/>
      <c r="U6" s="512"/>
      <c r="V6" s="65"/>
    </row>
    <row r="7" spans="1:22" x14ac:dyDescent="0.2">
      <c r="A7" s="65"/>
      <c r="B7" s="59"/>
      <c r="C7" s="65"/>
      <c r="D7" s="65"/>
      <c r="E7" s="65"/>
      <c r="F7" s="59"/>
      <c r="G7" s="65"/>
      <c r="H7" s="65"/>
      <c r="I7" s="65"/>
      <c r="J7" s="59"/>
      <c r="K7" s="65"/>
      <c r="L7" s="65"/>
      <c r="M7" s="65"/>
      <c r="N7" s="59"/>
      <c r="O7" s="65"/>
      <c r="P7" s="65"/>
      <c r="Q7" s="65"/>
      <c r="R7" s="59"/>
      <c r="S7" s="65"/>
      <c r="T7" s="65"/>
      <c r="U7" s="512"/>
      <c r="V7" s="65"/>
    </row>
    <row r="8" spans="1:22" x14ac:dyDescent="0.2">
      <c r="A8" s="65" t="s">
        <v>38</v>
      </c>
      <c r="B8" s="71" t="b">
        <v>0</v>
      </c>
      <c r="C8" s="66">
        <f>IF(B8=TRUE,4,IF(B8=FALSE,0," "))</f>
        <v>0</v>
      </c>
      <c r="D8" s="65"/>
      <c r="E8" s="65" t="s">
        <v>38</v>
      </c>
      <c r="F8" s="71" t="b">
        <v>0</v>
      </c>
      <c r="G8" s="66">
        <f>IF(F8=TRUE,4,IF(F8=FALSE,0," "))</f>
        <v>0</v>
      </c>
      <c r="H8" s="65"/>
      <c r="I8" s="65" t="s">
        <v>38</v>
      </c>
      <c r="J8" s="71" t="b">
        <v>0</v>
      </c>
      <c r="K8" s="66">
        <f>IF(J8=TRUE,4,IF(J8=FALSE,0," "))</f>
        <v>0</v>
      </c>
      <c r="L8" s="65"/>
      <c r="M8" s="65" t="s">
        <v>38</v>
      </c>
      <c r="N8" s="71" t="b">
        <v>0</v>
      </c>
      <c r="O8" s="66">
        <f>IF(N8=TRUE,4,IF(N8=FALSE,0," "))</f>
        <v>0</v>
      </c>
      <c r="P8" s="65"/>
      <c r="Q8" s="65" t="s">
        <v>38</v>
      </c>
      <c r="R8" s="71" t="b">
        <v>0</v>
      </c>
      <c r="S8" s="66">
        <f>IF(R8=TRUE,4,IF(R8=FALSE,0," "))</f>
        <v>0</v>
      </c>
      <c r="T8" s="65"/>
      <c r="U8" s="512"/>
      <c r="V8" s="65"/>
    </row>
    <row r="9" spans="1:22" x14ac:dyDescent="0.2">
      <c r="A9" s="65" t="s">
        <v>39</v>
      </c>
      <c r="B9" s="71" t="b">
        <v>0</v>
      </c>
      <c r="C9" s="66">
        <f>IF(B9=TRUE,5,IF(B9=FALSE,0," "))</f>
        <v>0</v>
      </c>
      <c r="D9" s="65"/>
      <c r="E9" s="65" t="s">
        <v>39</v>
      </c>
      <c r="F9" s="71" t="b">
        <v>0</v>
      </c>
      <c r="G9" s="66">
        <f>IF(F9=TRUE,5,IF(F9=FALSE,0," "))</f>
        <v>0</v>
      </c>
      <c r="H9" s="65"/>
      <c r="I9" s="65" t="s">
        <v>39</v>
      </c>
      <c r="J9" s="71" t="b">
        <v>0</v>
      </c>
      <c r="K9" s="66">
        <f>IF(J9=TRUE,5,IF(J9=FALSE,0," "))</f>
        <v>0</v>
      </c>
      <c r="L9" s="65"/>
      <c r="M9" s="65" t="s">
        <v>39</v>
      </c>
      <c r="N9" s="71" t="b">
        <v>0</v>
      </c>
      <c r="O9" s="66">
        <f>IF(N9=TRUE,5,IF(N9=FALSE,0," "))</f>
        <v>0</v>
      </c>
      <c r="P9" s="65"/>
      <c r="Q9" s="65" t="s">
        <v>39</v>
      </c>
      <c r="R9" s="71" t="b">
        <v>0</v>
      </c>
      <c r="S9" s="66">
        <f>IF(R9=TRUE,5,IF(R9=FALSE,0," "))</f>
        <v>0</v>
      </c>
      <c r="T9" s="65"/>
      <c r="U9" s="512"/>
      <c r="V9" s="65"/>
    </row>
    <row r="10" spans="1:22" x14ac:dyDescent="0.2">
      <c r="A10" s="65" t="s">
        <v>40</v>
      </c>
      <c r="B10" s="71" t="b">
        <v>0</v>
      </c>
      <c r="C10" s="66">
        <f>IF(B10=TRUE,11,IF(B10=FALSE,0," "))</f>
        <v>0</v>
      </c>
      <c r="D10" s="65"/>
      <c r="E10" s="65" t="s">
        <v>40</v>
      </c>
      <c r="F10" s="71" t="b">
        <v>0</v>
      </c>
      <c r="G10" s="66">
        <f>IF(F10=TRUE,11,IF(F10=FALSE,0," "))</f>
        <v>0</v>
      </c>
      <c r="H10" s="65"/>
      <c r="I10" s="65" t="s">
        <v>40</v>
      </c>
      <c r="J10" s="71" t="b">
        <v>0</v>
      </c>
      <c r="K10" s="66">
        <f>IF(J10=TRUE,11,IF(J10=FALSE,0," "))</f>
        <v>0</v>
      </c>
      <c r="L10" s="65"/>
      <c r="M10" s="65" t="s">
        <v>40</v>
      </c>
      <c r="N10" s="71" t="b">
        <v>0</v>
      </c>
      <c r="O10" s="66">
        <f>IF(N10=TRUE,11,IF(N10=FALSE,0," "))</f>
        <v>0</v>
      </c>
      <c r="P10" s="65"/>
      <c r="Q10" s="65" t="s">
        <v>40</v>
      </c>
      <c r="R10" s="71" t="b">
        <v>0</v>
      </c>
      <c r="S10" s="66">
        <f>IF(R10=TRUE,11,IF(R10=FALSE,0," "))</f>
        <v>0</v>
      </c>
      <c r="T10" s="65"/>
      <c r="U10" s="512"/>
      <c r="V10" s="65"/>
    </row>
    <row r="11" spans="1:22" x14ac:dyDescent="0.2">
      <c r="A11" s="65" t="s">
        <v>43</v>
      </c>
      <c r="B11" s="71"/>
      <c r="C11" s="66">
        <f>SUM(C8:C10)</f>
        <v>0</v>
      </c>
      <c r="D11" s="65"/>
      <c r="E11" s="65" t="s">
        <v>50</v>
      </c>
      <c r="F11" s="71"/>
      <c r="G11" s="66">
        <f>SUM(G8:G10)</f>
        <v>0</v>
      </c>
      <c r="H11" s="65"/>
      <c r="I11" s="65" t="s">
        <v>52</v>
      </c>
      <c r="J11" s="71"/>
      <c r="K11" s="66">
        <f>SUM(K8:K10)</f>
        <v>0</v>
      </c>
      <c r="L11" s="65"/>
      <c r="M11" s="65" t="s">
        <v>54</v>
      </c>
      <c r="N11" s="71"/>
      <c r="O11" s="66">
        <f>SUM(O8:O10)</f>
        <v>0</v>
      </c>
      <c r="P11" s="65"/>
      <c r="Q11" s="65" t="s">
        <v>56</v>
      </c>
      <c r="R11" s="71"/>
      <c r="S11" s="66">
        <f>SUM(S8:S10)</f>
        <v>0</v>
      </c>
      <c r="T11" s="65"/>
      <c r="U11" s="512"/>
      <c r="V11" s="65"/>
    </row>
    <row r="12" spans="1:22" x14ac:dyDescent="0.2">
      <c r="A12" s="65"/>
      <c r="B12" s="59"/>
      <c r="C12" s="65"/>
      <c r="D12" s="65"/>
      <c r="E12" s="65"/>
      <c r="F12" s="59"/>
      <c r="G12" s="65"/>
      <c r="H12" s="65"/>
      <c r="I12" s="65"/>
      <c r="J12" s="59"/>
      <c r="K12" s="65"/>
      <c r="L12" s="65"/>
      <c r="M12" s="65"/>
      <c r="N12" s="59"/>
      <c r="O12" s="65"/>
      <c r="P12" s="65"/>
      <c r="Q12" s="65"/>
      <c r="R12" s="59"/>
      <c r="S12" s="65"/>
      <c r="T12" s="65"/>
      <c r="U12" s="65"/>
      <c r="V12" s="65"/>
    </row>
    <row r="13" spans="1:22" x14ac:dyDescent="0.2">
      <c r="A13" s="67" t="s">
        <v>44</v>
      </c>
      <c r="B13" s="72"/>
      <c r="C13" s="68">
        <f>SUM(C6+C11)</f>
        <v>0</v>
      </c>
      <c r="D13" s="65"/>
      <c r="E13" s="67" t="s">
        <v>57</v>
      </c>
      <c r="F13" s="72"/>
      <c r="G13" s="68">
        <f>SUM(G6+G11)</f>
        <v>0</v>
      </c>
      <c r="H13" s="65"/>
      <c r="I13" s="67" t="s">
        <v>58</v>
      </c>
      <c r="J13" s="72"/>
      <c r="K13" s="68">
        <f>SUM(K6+K11)</f>
        <v>0</v>
      </c>
      <c r="L13" s="65"/>
      <c r="M13" s="67" t="s">
        <v>59</v>
      </c>
      <c r="N13" s="72"/>
      <c r="O13" s="68">
        <f>SUM(O6+O11)</f>
        <v>0</v>
      </c>
      <c r="P13" s="65"/>
      <c r="Q13" s="67" t="s">
        <v>60</v>
      </c>
      <c r="R13" s="72"/>
      <c r="S13" s="68">
        <f>SUM(S6+S11)</f>
        <v>0</v>
      </c>
      <c r="T13" s="65"/>
      <c r="U13" s="69">
        <f>SUM(+S13+O13+K13+G13+C13)</f>
        <v>0</v>
      </c>
      <c r="V13" s="65"/>
    </row>
    <row r="14" spans="1:22" x14ac:dyDescent="0.2">
      <c r="A14" s="65"/>
      <c r="B14" s="65"/>
      <c r="C14" s="65"/>
      <c r="D14" s="65"/>
      <c r="E14" s="65"/>
      <c r="F14" s="65"/>
      <c r="G14" s="65"/>
      <c r="H14" s="65"/>
      <c r="I14" s="65"/>
      <c r="J14" s="65"/>
      <c r="K14" s="65"/>
      <c r="L14" s="65"/>
      <c r="M14" s="65"/>
      <c r="N14" s="65"/>
      <c r="O14" s="65"/>
      <c r="P14" s="65"/>
      <c r="Q14" s="65"/>
      <c r="R14" s="65"/>
      <c r="S14" s="65"/>
      <c r="T14" s="65"/>
      <c r="U14" s="65"/>
      <c r="V14" s="65"/>
    </row>
    <row r="16" spans="1:22" ht="15.75" x14ac:dyDescent="0.25">
      <c r="A16" s="76" t="s">
        <v>107</v>
      </c>
      <c r="B16" s="76"/>
      <c r="C16" s="76"/>
      <c r="D16" s="76"/>
      <c r="E16" s="76"/>
      <c r="F16" s="76"/>
      <c r="G16" s="76"/>
      <c r="H16" s="76"/>
      <c r="I16" s="76"/>
      <c r="J16" s="76"/>
      <c r="K16" s="76"/>
      <c r="L16" s="76"/>
      <c r="M16" s="76"/>
      <c r="N16" s="76"/>
      <c r="O16" s="76"/>
      <c r="P16" s="76"/>
      <c r="Q16" s="76"/>
      <c r="R16" s="76"/>
      <c r="S16" s="76"/>
    </row>
    <row r="17" spans="1:21" x14ac:dyDescent="0.2">
      <c r="A17" s="67" t="s">
        <v>41</v>
      </c>
      <c r="B17" s="71"/>
      <c r="C17" s="66" t="s">
        <v>34</v>
      </c>
      <c r="D17" s="65"/>
      <c r="E17" s="67" t="s">
        <v>45</v>
      </c>
      <c r="F17" s="71"/>
      <c r="G17" s="66" t="s">
        <v>34</v>
      </c>
      <c r="H17" s="65"/>
      <c r="I17" s="67" t="s">
        <v>46</v>
      </c>
      <c r="J17" s="71"/>
      <c r="K17" s="66" t="s">
        <v>34</v>
      </c>
      <c r="L17" s="65"/>
      <c r="M17" s="67" t="s">
        <v>47</v>
      </c>
      <c r="N17" s="71"/>
      <c r="O17" s="66" t="s">
        <v>34</v>
      </c>
      <c r="P17" s="65"/>
      <c r="Q17" s="67" t="s">
        <v>48</v>
      </c>
      <c r="R17" s="71"/>
      <c r="S17" s="66" t="s">
        <v>34</v>
      </c>
      <c r="T17" s="65"/>
      <c r="U17" s="512" t="s">
        <v>61</v>
      </c>
    </row>
    <row r="18" spans="1:21" x14ac:dyDescent="0.2">
      <c r="A18" s="65" t="s">
        <v>35</v>
      </c>
      <c r="B18" s="71" t="b">
        <v>0</v>
      </c>
      <c r="C18" s="66">
        <f>IF(B18=TRUE,6,IF(B18=FALSE,0," "))</f>
        <v>0</v>
      </c>
      <c r="D18" s="65"/>
      <c r="E18" s="65" t="s">
        <v>35</v>
      </c>
      <c r="F18" s="71" t="b">
        <v>0</v>
      </c>
      <c r="G18" s="66">
        <f>IF(F18=TRUE,6,IF(F18=FALSE,0," "))</f>
        <v>0</v>
      </c>
      <c r="H18" s="65"/>
      <c r="I18" s="65" t="s">
        <v>35</v>
      </c>
      <c r="J18" s="71" t="b">
        <v>0</v>
      </c>
      <c r="K18" s="66">
        <f>IF(J18=TRUE,6,IF(J18=FALSE,0," "))</f>
        <v>0</v>
      </c>
      <c r="L18" s="65"/>
      <c r="M18" s="65" t="s">
        <v>35</v>
      </c>
      <c r="N18" s="71" t="b">
        <v>0</v>
      </c>
      <c r="O18" s="66">
        <f>IF(N18=TRUE,6,IF(N18=FALSE,0," "))</f>
        <v>0</v>
      </c>
      <c r="P18" s="65"/>
      <c r="Q18" s="65" t="s">
        <v>35</v>
      </c>
      <c r="R18" s="71" t="b">
        <v>0</v>
      </c>
      <c r="S18" s="66">
        <f>IF(R18=TRUE,6,IF(R18=FALSE,0," "))</f>
        <v>0</v>
      </c>
      <c r="T18" s="65"/>
      <c r="U18" s="512"/>
    </row>
    <row r="19" spans="1:21" x14ac:dyDescent="0.2">
      <c r="A19" s="65" t="s">
        <v>36</v>
      </c>
      <c r="B19" s="71" t="b">
        <v>0</v>
      </c>
      <c r="C19" s="66">
        <f>IF(B19=TRUE,8,IF(B19=FALSE,0," "))</f>
        <v>0</v>
      </c>
      <c r="D19" s="65"/>
      <c r="E19" s="65" t="s">
        <v>36</v>
      </c>
      <c r="F19" s="71" t="b">
        <v>0</v>
      </c>
      <c r="G19" s="66">
        <f>IF(F19=TRUE,8,IF(F19=FALSE,0," "))</f>
        <v>0</v>
      </c>
      <c r="H19" s="65"/>
      <c r="I19" s="65" t="s">
        <v>36</v>
      </c>
      <c r="J19" s="71" t="b">
        <v>0</v>
      </c>
      <c r="K19" s="66">
        <f>IF(J19=TRUE,8,IF(J19=FALSE,0," "))</f>
        <v>0</v>
      </c>
      <c r="L19" s="65"/>
      <c r="M19" s="65" t="s">
        <v>36</v>
      </c>
      <c r="N19" s="71" t="b">
        <v>0</v>
      </c>
      <c r="O19" s="66">
        <f>IF(N19=TRUE,8,IF(N19=FALSE,0," "))</f>
        <v>0</v>
      </c>
      <c r="P19" s="65"/>
      <c r="Q19" s="65" t="s">
        <v>36</v>
      </c>
      <c r="R19" s="71" t="b">
        <v>0</v>
      </c>
      <c r="S19" s="66">
        <f>IF(R19=TRUE,8,IF(R19=FALSE,0," "))</f>
        <v>0</v>
      </c>
      <c r="T19" s="65"/>
      <c r="U19" s="512"/>
    </row>
    <row r="20" spans="1:21" x14ac:dyDescent="0.2">
      <c r="A20" s="65" t="s">
        <v>37</v>
      </c>
      <c r="B20" s="71" t="b">
        <v>0</v>
      </c>
      <c r="C20" s="66">
        <f>IF(B20=TRUE,17,IF(B20=FALSE,0," "))</f>
        <v>0</v>
      </c>
      <c r="D20" s="65"/>
      <c r="E20" s="65" t="s">
        <v>37</v>
      </c>
      <c r="F20" s="71" t="b">
        <v>0</v>
      </c>
      <c r="G20" s="66">
        <f>IF(F20=TRUE,17,IF(F20=FALSE,0," "))</f>
        <v>0</v>
      </c>
      <c r="H20" s="65"/>
      <c r="I20" s="65" t="s">
        <v>37</v>
      </c>
      <c r="J20" s="71" t="b">
        <v>0</v>
      </c>
      <c r="K20" s="66">
        <f>IF(J20=TRUE,17,IF(J20=FALSE,0," "))</f>
        <v>0</v>
      </c>
      <c r="L20" s="65"/>
      <c r="M20" s="65" t="s">
        <v>37</v>
      </c>
      <c r="N20" s="71" t="b">
        <v>0</v>
      </c>
      <c r="O20" s="66">
        <f>IF(N20=TRUE,17,IF(N20=FALSE,0," "))</f>
        <v>0</v>
      </c>
      <c r="P20" s="65"/>
      <c r="Q20" s="65" t="s">
        <v>37</v>
      </c>
      <c r="R20" s="71" t="b">
        <v>0</v>
      </c>
      <c r="S20" s="66">
        <f>IF(R20=TRUE,17,IF(R20=FALSE,0," "))</f>
        <v>0</v>
      </c>
      <c r="T20" s="65"/>
      <c r="U20" s="512"/>
    </row>
    <row r="21" spans="1:21" x14ac:dyDescent="0.2">
      <c r="A21" s="65" t="s">
        <v>42</v>
      </c>
      <c r="B21" s="71"/>
      <c r="C21" s="66">
        <f>SUM(C18:C20)</f>
        <v>0</v>
      </c>
      <c r="D21" s="65"/>
      <c r="E21" s="65" t="s">
        <v>49</v>
      </c>
      <c r="F21" s="71"/>
      <c r="G21" s="66">
        <f>SUM(G18:G20)</f>
        <v>0</v>
      </c>
      <c r="H21" s="65"/>
      <c r="I21" s="65" t="s">
        <v>51</v>
      </c>
      <c r="J21" s="71"/>
      <c r="K21" s="66">
        <f>SUM(K18:K20)</f>
        <v>0</v>
      </c>
      <c r="L21" s="65"/>
      <c r="M21" s="65" t="s">
        <v>53</v>
      </c>
      <c r="N21" s="71"/>
      <c r="O21" s="66">
        <f>SUM(O18:O20)</f>
        <v>0</v>
      </c>
      <c r="P21" s="65"/>
      <c r="Q21" s="65" t="s">
        <v>55</v>
      </c>
      <c r="R21" s="71"/>
      <c r="S21" s="66">
        <f>SUM(S18:S20)</f>
        <v>0</v>
      </c>
      <c r="T21" s="65"/>
      <c r="U21" s="512"/>
    </row>
    <row r="22" spans="1:21" x14ac:dyDescent="0.2">
      <c r="A22" s="65"/>
      <c r="B22" s="59"/>
      <c r="C22" s="65"/>
      <c r="D22" s="65"/>
      <c r="E22" s="65"/>
      <c r="F22" s="59"/>
      <c r="G22" s="65"/>
      <c r="H22" s="65"/>
      <c r="I22" s="65"/>
      <c r="J22" s="59"/>
      <c r="K22" s="65"/>
      <c r="L22" s="65"/>
      <c r="M22" s="65"/>
      <c r="N22" s="59"/>
      <c r="O22" s="65"/>
      <c r="P22" s="65"/>
      <c r="Q22" s="65"/>
      <c r="R22" s="59"/>
      <c r="S22" s="65"/>
      <c r="T22" s="65"/>
      <c r="U22" s="512"/>
    </row>
    <row r="23" spans="1:21" x14ac:dyDescent="0.2">
      <c r="A23" s="65" t="s">
        <v>38</v>
      </c>
      <c r="B23" s="71" t="b">
        <v>0</v>
      </c>
      <c r="C23" s="66">
        <f>IF(B23=TRUE,4,IF(B23=FALSE,0," "))</f>
        <v>0</v>
      </c>
      <c r="D23" s="65"/>
      <c r="E23" s="65" t="s">
        <v>38</v>
      </c>
      <c r="F23" s="71" t="b">
        <v>0</v>
      </c>
      <c r="G23" s="66">
        <f>IF(F23=TRUE,4,IF(F23=FALSE,0," "))</f>
        <v>0</v>
      </c>
      <c r="H23" s="65"/>
      <c r="I23" s="65" t="s">
        <v>38</v>
      </c>
      <c r="J23" s="71" t="b">
        <v>0</v>
      </c>
      <c r="K23" s="66">
        <f>IF(J23=TRUE,4,IF(J23=FALSE,0," "))</f>
        <v>0</v>
      </c>
      <c r="L23" s="65"/>
      <c r="M23" s="65" t="s">
        <v>38</v>
      </c>
      <c r="N23" s="71" t="b">
        <v>0</v>
      </c>
      <c r="O23" s="66">
        <f>IF(N23=TRUE,4,IF(N23=FALSE,0," "))</f>
        <v>0</v>
      </c>
      <c r="P23" s="65"/>
      <c r="Q23" s="65" t="s">
        <v>38</v>
      </c>
      <c r="R23" s="71" t="b">
        <v>0</v>
      </c>
      <c r="S23" s="66">
        <f>IF(R23=TRUE,4,IF(R23=FALSE,0," "))</f>
        <v>0</v>
      </c>
      <c r="T23" s="65"/>
      <c r="U23" s="512"/>
    </row>
    <row r="24" spans="1:21" x14ac:dyDescent="0.2">
      <c r="A24" s="65" t="s">
        <v>39</v>
      </c>
      <c r="B24" s="71" t="b">
        <v>0</v>
      </c>
      <c r="C24" s="66">
        <f>IF(B24=TRUE,5,IF(B24=FALSE,0," "))</f>
        <v>0</v>
      </c>
      <c r="D24" s="65"/>
      <c r="E24" s="65" t="s">
        <v>39</v>
      </c>
      <c r="F24" s="71" t="b">
        <v>0</v>
      </c>
      <c r="G24" s="66">
        <f>IF(F24=TRUE,5,IF(F24=FALSE,0," "))</f>
        <v>0</v>
      </c>
      <c r="H24" s="65"/>
      <c r="I24" s="65" t="s">
        <v>39</v>
      </c>
      <c r="J24" s="71" t="b">
        <v>0</v>
      </c>
      <c r="K24" s="66">
        <f>IF(J24=TRUE,5,IF(J24=FALSE,0," "))</f>
        <v>0</v>
      </c>
      <c r="L24" s="65"/>
      <c r="M24" s="65" t="s">
        <v>39</v>
      </c>
      <c r="N24" s="71" t="b">
        <v>0</v>
      </c>
      <c r="O24" s="66">
        <f>IF(N24=TRUE,5,IF(N24=FALSE,0," "))</f>
        <v>0</v>
      </c>
      <c r="P24" s="65"/>
      <c r="Q24" s="65" t="s">
        <v>39</v>
      </c>
      <c r="R24" s="71" t="b">
        <v>0</v>
      </c>
      <c r="S24" s="66">
        <f>IF(R24=TRUE,5,IF(R24=FALSE,0," "))</f>
        <v>0</v>
      </c>
      <c r="T24" s="65"/>
      <c r="U24" s="512"/>
    </row>
    <row r="25" spans="1:21" x14ac:dyDescent="0.2">
      <c r="A25" s="65" t="s">
        <v>40</v>
      </c>
      <c r="B25" s="71" t="b">
        <v>0</v>
      </c>
      <c r="C25" s="66">
        <f>IF(B25=TRUE,11,IF(B25=FALSE,0," "))</f>
        <v>0</v>
      </c>
      <c r="D25" s="65"/>
      <c r="E25" s="65" t="s">
        <v>40</v>
      </c>
      <c r="F25" s="71" t="b">
        <v>0</v>
      </c>
      <c r="G25" s="66">
        <f>IF(F25=TRUE,11,IF(F25=FALSE,0," "))</f>
        <v>0</v>
      </c>
      <c r="H25" s="65"/>
      <c r="I25" s="65" t="s">
        <v>40</v>
      </c>
      <c r="J25" s="71" t="b">
        <v>0</v>
      </c>
      <c r="K25" s="66">
        <f>IF(J25=TRUE,11,IF(J25=FALSE,0," "))</f>
        <v>0</v>
      </c>
      <c r="L25" s="65"/>
      <c r="M25" s="65" t="s">
        <v>40</v>
      </c>
      <c r="N25" s="71" t="b">
        <v>0</v>
      </c>
      <c r="O25" s="66">
        <f>IF(N25=TRUE,11,IF(N25=FALSE,0," "))</f>
        <v>0</v>
      </c>
      <c r="P25" s="65"/>
      <c r="Q25" s="65" t="s">
        <v>40</v>
      </c>
      <c r="R25" s="71" t="b">
        <v>0</v>
      </c>
      <c r="S25" s="66">
        <f>IF(R25=TRUE,11,IF(R25=FALSE,0," "))</f>
        <v>0</v>
      </c>
      <c r="T25" s="65"/>
      <c r="U25" s="512"/>
    </row>
    <row r="26" spans="1:21" x14ac:dyDescent="0.2">
      <c r="A26" s="65" t="s">
        <v>43</v>
      </c>
      <c r="B26" s="71"/>
      <c r="C26" s="66">
        <f>SUM(C23:C25)</f>
        <v>0</v>
      </c>
      <c r="D26" s="65"/>
      <c r="E26" s="65" t="s">
        <v>50</v>
      </c>
      <c r="F26" s="71"/>
      <c r="G26" s="66">
        <f>SUM(G23:G25)</f>
        <v>0</v>
      </c>
      <c r="H26" s="65"/>
      <c r="I26" s="65" t="s">
        <v>52</v>
      </c>
      <c r="J26" s="71"/>
      <c r="K26" s="66">
        <f>SUM(K23:K25)</f>
        <v>0</v>
      </c>
      <c r="L26" s="65"/>
      <c r="M26" s="65" t="s">
        <v>54</v>
      </c>
      <c r="N26" s="71"/>
      <c r="O26" s="66">
        <f>SUM(O23:O25)</f>
        <v>0</v>
      </c>
      <c r="P26" s="65"/>
      <c r="Q26" s="65" t="s">
        <v>56</v>
      </c>
      <c r="R26" s="71"/>
      <c r="S26" s="66">
        <f>SUM(S23:S25)</f>
        <v>0</v>
      </c>
      <c r="T26" s="65"/>
      <c r="U26" s="512"/>
    </row>
    <row r="27" spans="1:21" x14ac:dyDescent="0.2">
      <c r="A27" s="65"/>
      <c r="B27" s="59"/>
      <c r="C27" s="65"/>
      <c r="D27" s="65"/>
      <c r="E27" s="65"/>
      <c r="F27" s="59"/>
      <c r="G27" s="65"/>
      <c r="H27" s="65"/>
      <c r="I27" s="65"/>
      <c r="J27" s="59"/>
      <c r="K27" s="65"/>
      <c r="L27" s="65"/>
      <c r="M27" s="65"/>
      <c r="N27" s="59"/>
      <c r="O27" s="65"/>
      <c r="P27" s="65"/>
      <c r="Q27" s="65"/>
      <c r="R27" s="59"/>
      <c r="S27" s="65"/>
      <c r="T27" s="65"/>
      <c r="U27" s="65"/>
    </row>
    <row r="28" spans="1:21" x14ac:dyDescent="0.2">
      <c r="A28" s="67" t="s">
        <v>44</v>
      </c>
      <c r="B28" s="72"/>
      <c r="C28" s="68">
        <f>SUM(C21+C26)</f>
        <v>0</v>
      </c>
      <c r="D28" s="65"/>
      <c r="E28" s="67" t="s">
        <v>57</v>
      </c>
      <c r="F28" s="72"/>
      <c r="G28" s="68">
        <f>SUM(G21+G26)</f>
        <v>0</v>
      </c>
      <c r="H28" s="65"/>
      <c r="I28" s="67" t="s">
        <v>58</v>
      </c>
      <c r="J28" s="72"/>
      <c r="K28" s="68">
        <f>SUM(K21+K26)</f>
        <v>0</v>
      </c>
      <c r="L28" s="65"/>
      <c r="M28" s="67" t="s">
        <v>59</v>
      </c>
      <c r="N28" s="72"/>
      <c r="O28" s="68">
        <f>SUM(O21+O26)</f>
        <v>0</v>
      </c>
      <c r="P28" s="65"/>
      <c r="Q28" s="67" t="s">
        <v>60</v>
      </c>
      <c r="R28" s="72"/>
      <c r="S28" s="68">
        <f>SUM(S21+S26)</f>
        <v>0</v>
      </c>
      <c r="T28" s="65"/>
      <c r="U28" s="69">
        <f>SUM(+S28+O28+K28+G28+C28)</f>
        <v>0</v>
      </c>
    </row>
    <row r="29" spans="1:21" x14ac:dyDescent="0.2">
      <c r="A29" s="65"/>
      <c r="B29" s="65"/>
      <c r="C29" s="65"/>
      <c r="D29" s="65"/>
      <c r="E29" s="65"/>
      <c r="F29" s="65"/>
      <c r="G29" s="65"/>
      <c r="H29" s="65"/>
      <c r="I29" s="65"/>
      <c r="J29" s="65"/>
      <c r="K29" s="65"/>
      <c r="L29" s="65"/>
      <c r="M29" s="65"/>
      <c r="N29" s="65"/>
      <c r="O29" s="65"/>
      <c r="P29" s="65"/>
      <c r="Q29" s="65"/>
      <c r="R29" s="65"/>
      <c r="S29" s="65"/>
      <c r="T29" s="65"/>
      <c r="U29" s="65"/>
    </row>
    <row r="32" spans="1:21" ht="15.75" x14ac:dyDescent="0.25">
      <c r="A32" s="76" t="s">
        <v>108</v>
      </c>
      <c r="B32" s="76"/>
      <c r="C32" s="76"/>
      <c r="D32" s="76"/>
      <c r="E32" s="76"/>
      <c r="F32" s="76"/>
      <c r="G32" s="76"/>
      <c r="H32" s="76"/>
      <c r="I32" s="76"/>
      <c r="J32" s="76"/>
      <c r="K32" s="76"/>
      <c r="L32" s="76"/>
      <c r="M32" s="76"/>
      <c r="N32" s="76"/>
      <c r="O32" s="76"/>
      <c r="P32" s="76"/>
      <c r="Q32" s="76"/>
      <c r="R32" s="76"/>
      <c r="S32" s="76"/>
    </row>
    <row r="33" spans="1:21" x14ac:dyDescent="0.2">
      <c r="A33" s="67" t="s">
        <v>41</v>
      </c>
      <c r="B33" s="71"/>
      <c r="C33" s="66" t="s">
        <v>34</v>
      </c>
      <c r="D33" s="65"/>
      <c r="E33" s="67" t="s">
        <v>45</v>
      </c>
      <c r="F33" s="71"/>
      <c r="G33" s="66" t="s">
        <v>34</v>
      </c>
      <c r="H33" s="65"/>
      <c r="I33" s="67" t="s">
        <v>46</v>
      </c>
      <c r="J33" s="71"/>
      <c r="K33" s="66" t="s">
        <v>34</v>
      </c>
      <c r="L33" s="65"/>
      <c r="M33" s="67" t="s">
        <v>47</v>
      </c>
      <c r="N33" s="71"/>
      <c r="O33" s="66" t="s">
        <v>34</v>
      </c>
      <c r="P33" s="65"/>
      <c r="Q33" s="67" t="s">
        <v>48</v>
      </c>
      <c r="R33" s="71"/>
      <c r="S33" s="66" t="s">
        <v>34</v>
      </c>
      <c r="T33" s="65"/>
      <c r="U33" s="512" t="s">
        <v>61</v>
      </c>
    </row>
    <row r="34" spans="1:21" x14ac:dyDescent="0.2">
      <c r="A34" s="65" t="s">
        <v>35</v>
      </c>
      <c r="B34" s="71" t="b">
        <v>0</v>
      </c>
      <c r="C34" s="66">
        <f>IF(B34=TRUE,6,IF(B34=FALSE,0," "))</f>
        <v>0</v>
      </c>
      <c r="D34" s="65"/>
      <c r="E34" s="65" t="s">
        <v>35</v>
      </c>
      <c r="F34" s="71" t="b">
        <v>0</v>
      </c>
      <c r="G34" s="66">
        <f>IF(F34=TRUE,6,IF(F34=FALSE,0," "))</f>
        <v>0</v>
      </c>
      <c r="H34" s="65"/>
      <c r="I34" s="65" t="s">
        <v>35</v>
      </c>
      <c r="J34" s="71" t="b">
        <v>0</v>
      </c>
      <c r="K34" s="66">
        <f>IF(J34=TRUE,6,IF(J34=FALSE,0," "))</f>
        <v>0</v>
      </c>
      <c r="L34" s="65"/>
      <c r="M34" s="65" t="s">
        <v>35</v>
      </c>
      <c r="N34" s="71" t="b">
        <v>0</v>
      </c>
      <c r="O34" s="66">
        <f>IF(N34=TRUE,6,IF(N34=FALSE,0," "))</f>
        <v>0</v>
      </c>
      <c r="P34" s="65"/>
      <c r="Q34" s="65" t="s">
        <v>35</v>
      </c>
      <c r="R34" s="71" t="b">
        <v>0</v>
      </c>
      <c r="S34" s="66">
        <f>IF(R34=TRUE,6,IF(R34=FALSE,0," "))</f>
        <v>0</v>
      </c>
      <c r="T34" s="65"/>
      <c r="U34" s="512"/>
    </row>
    <row r="35" spans="1:21" x14ac:dyDescent="0.2">
      <c r="A35" s="65" t="s">
        <v>36</v>
      </c>
      <c r="B35" s="71" t="b">
        <v>0</v>
      </c>
      <c r="C35" s="66">
        <f>IF(B35=TRUE,8,IF(B35=FALSE,0," "))</f>
        <v>0</v>
      </c>
      <c r="D35" s="65"/>
      <c r="E35" s="65" t="s">
        <v>36</v>
      </c>
      <c r="F35" s="71" t="b">
        <v>0</v>
      </c>
      <c r="G35" s="66">
        <f>IF(F35=TRUE,8,IF(F35=FALSE,0," "))</f>
        <v>0</v>
      </c>
      <c r="H35" s="65"/>
      <c r="I35" s="65" t="s">
        <v>36</v>
      </c>
      <c r="J35" s="71" t="b">
        <v>0</v>
      </c>
      <c r="K35" s="66">
        <f>IF(J35=TRUE,8,IF(J35=FALSE,0," "))</f>
        <v>0</v>
      </c>
      <c r="L35" s="65"/>
      <c r="M35" s="65" t="s">
        <v>36</v>
      </c>
      <c r="N35" s="71" t="b">
        <v>0</v>
      </c>
      <c r="O35" s="66">
        <f>IF(N35=TRUE,8,IF(N35=FALSE,0," "))</f>
        <v>0</v>
      </c>
      <c r="P35" s="65"/>
      <c r="Q35" s="65" t="s">
        <v>36</v>
      </c>
      <c r="R35" s="71" t="b">
        <v>0</v>
      </c>
      <c r="S35" s="66">
        <f>IF(R35=TRUE,8,IF(R35=FALSE,0," "))</f>
        <v>0</v>
      </c>
      <c r="T35" s="65"/>
      <c r="U35" s="512"/>
    </row>
    <row r="36" spans="1:21" x14ac:dyDescent="0.2">
      <c r="A36" s="65" t="s">
        <v>37</v>
      </c>
      <c r="B36" s="71" t="b">
        <v>0</v>
      </c>
      <c r="C36" s="66">
        <f>IF(B36=TRUE,17,IF(B36=FALSE,0," "))</f>
        <v>0</v>
      </c>
      <c r="D36" s="65"/>
      <c r="E36" s="65" t="s">
        <v>37</v>
      </c>
      <c r="F36" s="71" t="b">
        <v>0</v>
      </c>
      <c r="G36" s="66">
        <f>IF(F36=TRUE,17,IF(F36=FALSE,0," "))</f>
        <v>0</v>
      </c>
      <c r="H36" s="65"/>
      <c r="I36" s="65" t="s">
        <v>37</v>
      </c>
      <c r="J36" s="71" t="b">
        <v>0</v>
      </c>
      <c r="K36" s="66">
        <f>IF(J36=TRUE,17,IF(J36=FALSE,0," "))</f>
        <v>0</v>
      </c>
      <c r="L36" s="65"/>
      <c r="M36" s="65" t="s">
        <v>37</v>
      </c>
      <c r="N36" s="71" t="b">
        <v>0</v>
      </c>
      <c r="O36" s="66">
        <f>IF(N36=TRUE,17,IF(N36=FALSE,0," "))</f>
        <v>0</v>
      </c>
      <c r="P36" s="65"/>
      <c r="Q36" s="65" t="s">
        <v>37</v>
      </c>
      <c r="R36" s="71" t="b">
        <v>0</v>
      </c>
      <c r="S36" s="66">
        <f>IF(R36=TRUE,17,IF(R36=FALSE,0," "))</f>
        <v>0</v>
      </c>
      <c r="T36" s="65"/>
      <c r="U36" s="512"/>
    </row>
    <row r="37" spans="1:21" x14ac:dyDescent="0.2">
      <c r="A37" s="65" t="s">
        <v>42</v>
      </c>
      <c r="B37" s="71"/>
      <c r="C37" s="66">
        <f>SUM(C34:C36)</f>
        <v>0</v>
      </c>
      <c r="D37" s="65"/>
      <c r="E37" s="65" t="s">
        <v>49</v>
      </c>
      <c r="F37" s="71"/>
      <c r="G37" s="66">
        <f>SUM(G34:G36)</f>
        <v>0</v>
      </c>
      <c r="H37" s="65"/>
      <c r="I37" s="65" t="s">
        <v>51</v>
      </c>
      <c r="J37" s="71"/>
      <c r="K37" s="66">
        <f>SUM(K34:K36)</f>
        <v>0</v>
      </c>
      <c r="L37" s="65"/>
      <c r="M37" s="65" t="s">
        <v>53</v>
      </c>
      <c r="N37" s="71"/>
      <c r="O37" s="66">
        <f>SUM(O34:O36)</f>
        <v>0</v>
      </c>
      <c r="P37" s="65"/>
      <c r="Q37" s="65" t="s">
        <v>55</v>
      </c>
      <c r="R37" s="71"/>
      <c r="S37" s="66">
        <f>SUM(S34:S36)</f>
        <v>0</v>
      </c>
      <c r="T37" s="65"/>
      <c r="U37" s="512"/>
    </row>
    <row r="38" spans="1:21" x14ac:dyDescent="0.2">
      <c r="A38" s="65"/>
      <c r="B38" s="59"/>
      <c r="C38" s="65"/>
      <c r="D38" s="65"/>
      <c r="E38" s="65"/>
      <c r="F38" s="59"/>
      <c r="G38" s="65"/>
      <c r="H38" s="65"/>
      <c r="I38" s="65"/>
      <c r="J38" s="59"/>
      <c r="K38" s="65"/>
      <c r="L38" s="65"/>
      <c r="M38" s="65"/>
      <c r="N38" s="59"/>
      <c r="O38" s="65"/>
      <c r="P38" s="65"/>
      <c r="Q38" s="65"/>
      <c r="R38" s="59"/>
      <c r="S38" s="65"/>
      <c r="T38" s="65"/>
      <c r="U38" s="512"/>
    </row>
    <row r="39" spans="1:21" x14ac:dyDescent="0.2">
      <c r="A39" s="65" t="s">
        <v>38</v>
      </c>
      <c r="B39" s="71" t="b">
        <v>0</v>
      </c>
      <c r="C39" s="66">
        <f>IF(B39=TRUE,4,IF(B39=FALSE,0," "))</f>
        <v>0</v>
      </c>
      <c r="D39" s="65"/>
      <c r="E39" s="65" t="s">
        <v>38</v>
      </c>
      <c r="F39" s="71" t="b">
        <v>0</v>
      </c>
      <c r="G39" s="66">
        <f>IF(F39=TRUE,4,IF(F39=FALSE,0," "))</f>
        <v>0</v>
      </c>
      <c r="H39" s="65"/>
      <c r="I39" s="65" t="s">
        <v>38</v>
      </c>
      <c r="J39" s="71" t="b">
        <v>0</v>
      </c>
      <c r="K39" s="66">
        <f>IF(J39=TRUE,4,IF(J39=FALSE,0," "))</f>
        <v>0</v>
      </c>
      <c r="L39" s="65"/>
      <c r="M39" s="65" t="s">
        <v>38</v>
      </c>
      <c r="N39" s="71" t="b">
        <v>0</v>
      </c>
      <c r="O39" s="66">
        <f>IF(N39=TRUE,4,IF(N39=FALSE,0," "))</f>
        <v>0</v>
      </c>
      <c r="P39" s="65"/>
      <c r="Q39" s="65" t="s">
        <v>38</v>
      </c>
      <c r="R39" s="71" t="b">
        <v>0</v>
      </c>
      <c r="S39" s="66">
        <f>IF(R39=TRUE,4,IF(R39=FALSE,0," "))</f>
        <v>0</v>
      </c>
      <c r="T39" s="65"/>
      <c r="U39" s="512"/>
    </row>
    <row r="40" spans="1:21" x14ac:dyDescent="0.2">
      <c r="A40" s="65" t="s">
        <v>39</v>
      </c>
      <c r="B40" s="71" t="b">
        <v>0</v>
      </c>
      <c r="C40" s="66">
        <f>IF(B40=TRUE,5,IF(B40=FALSE,0," "))</f>
        <v>0</v>
      </c>
      <c r="D40" s="65"/>
      <c r="E40" s="65" t="s">
        <v>39</v>
      </c>
      <c r="F40" s="71" t="b">
        <v>0</v>
      </c>
      <c r="G40" s="66">
        <f>IF(F40=TRUE,5,IF(F40=FALSE,0," "))</f>
        <v>0</v>
      </c>
      <c r="H40" s="65"/>
      <c r="I40" s="65" t="s">
        <v>39</v>
      </c>
      <c r="J40" s="71" t="b">
        <v>0</v>
      </c>
      <c r="K40" s="66">
        <f>IF(J40=TRUE,5,IF(J40=FALSE,0," "))</f>
        <v>0</v>
      </c>
      <c r="L40" s="65"/>
      <c r="M40" s="65" t="s">
        <v>39</v>
      </c>
      <c r="N40" s="71" t="b">
        <v>0</v>
      </c>
      <c r="O40" s="66">
        <f>IF(N40=TRUE,5,IF(N40=FALSE,0," "))</f>
        <v>0</v>
      </c>
      <c r="P40" s="65"/>
      <c r="Q40" s="65" t="s">
        <v>39</v>
      </c>
      <c r="R40" s="71" t="b">
        <v>0</v>
      </c>
      <c r="S40" s="66">
        <f>IF(R40=TRUE,5,IF(R40=FALSE,0," "))</f>
        <v>0</v>
      </c>
      <c r="T40" s="65"/>
      <c r="U40" s="512"/>
    </row>
    <row r="41" spans="1:21" x14ac:dyDescent="0.2">
      <c r="A41" s="65" t="s">
        <v>40</v>
      </c>
      <c r="B41" s="71" t="b">
        <v>0</v>
      </c>
      <c r="C41" s="66">
        <f>IF(B41=TRUE,11,IF(B41=FALSE,0," "))</f>
        <v>0</v>
      </c>
      <c r="D41" s="65"/>
      <c r="E41" s="65" t="s">
        <v>40</v>
      </c>
      <c r="F41" s="71" t="b">
        <v>0</v>
      </c>
      <c r="G41" s="66">
        <f>IF(F41=TRUE,11,IF(F41=FALSE,0," "))</f>
        <v>0</v>
      </c>
      <c r="H41" s="65"/>
      <c r="I41" s="65" t="s">
        <v>40</v>
      </c>
      <c r="J41" s="71" t="b">
        <v>0</v>
      </c>
      <c r="K41" s="66">
        <f>IF(J41=TRUE,11,IF(J41=FALSE,0," "))</f>
        <v>0</v>
      </c>
      <c r="L41" s="65"/>
      <c r="M41" s="65" t="s">
        <v>40</v>
      </c>
      <c r="N41" s="71" t="b">
        <v>0</v>
      </c>
      <c r="O41" s="66">
        <f>IF(N41=TRUE,11,IF(N41=FALSE,0," "))</f>
        <v>0</v>
      </c>
      <c r="P41" s="65"/>
      <c r="Q41" s="65" t="s">
        <v>40</v>
      </c>
      <c r="R41" s="71" t="b">
        <v>0</v>
      </c>
      <c r="S41" s="66">
        <f>IF(R41=TRUE,11,IF(R41=FALSE,0," "))</f>
        <v>0</v>
      </c>
      <c r="T41" s="65"/>
      <c r="U41" s="512"/>
    </row>
    <row r="42" spans="1:21" x14ac:dyDescent="0.2">
      <c r="A42" s="65" t="s">
        <v>43</v>
      </c>
      <c r="B42" s="71"/>
      <c r="C42" s="66">
        <f>SUM(C39:C41)</f>
        <v>0</v>
      </c>
      <c r="D42" s="65"/>
      <c r="E42" s="65" t="s">
        <v>50</v>
      </c>
      <c r="F42" s="71"/>
      <c r="G42" s="66">
        <f>SUM(G39:G41)</f>
        <v>0</v>
      </c>
      <c r="H42" s="65"/>
      <c r="I42" s="65" t="s">
        <v>52</v>
      </c>
      <c r="J42" s="71"/>
      <c r="K42" s="66">
        <f>SUM(K39:K41)</f>
        <v>0</v>
      </c>
      <c r="L42" s="65"/>
      <c r="M42" s="65" t="s">
        <v>54</v>
      </c>
      <c r="N42" s="71"/>
      <c r="O42" s="66">
        <f>SUM(O39:O41)</f>
        <v>0</v>
      </c>
      <c r="P42" s="65"/>
      <c r="Q42" s="65" t="s">
        <v>56</v>
      </c>
      <c r="R42" s="71"/>
      <c r="S42" s="66">
        <f>SUM(S39:S41)</f>
        <v>0</v>
      </c>
      <c r="T42" s="65"/>
      <c r="U42" s="512"/>
    </row>
    <row r="43" spans="1:21" x14ac:dyDescent="0.2">
      <c r="A43" s="65"/>
      <c r="B43" s="59"/>
      <c r="C43" s="65"/>
      <c r="D43" s="65"/>
      <c r="E43" s="65"/>
      <c r="F43" s="59"/>
      <c r="G43" s="65"/>
      <c r="H43" s="65"/>
      <c r="I43" s="65"/>
      <c r="J43" s="59"/>
      <c r="K43" s="65"/>
      <c r="L43" s="65"/>
      <c r="M43" s="65"/>
      <c r="N43" s="59"/>
      <c r="O43" s="65"/>
      <c r="P43" s="65"/>
      <c r="Q43" s="65"/>
      <c r="R43" s="59"/>
      <c r="S43" s="65"/>
      <c r="T43" s="65"/>
      <c r="U43" s="65"/>
    </row>
    <row r="44" spans="1:21" x14ac:dyDescent="0.2">
      <c r="A44" s="67" t="s">
        <v>44</v>
      </c>
      <c r="B44" s="72"/>
      <c r="C44" s="68">
        <f>SUM(C37+C42)</f>
        <v>0</v>
      </c>
      <c r="D44" s="65"/>
      <c r="E44" s="67" t="s">
        <v>57</v>
      </c>
      <c r="F44" s="72"/>
      <c r="G44" s="68">
        <f>SUM(G37+G42)</f>
        <v>0</v>
      </c>
      <c r="H44" s="65"/>
      <c r="I44" s="67" t="s">
        <v>58</v>
      </c>
      <c r="J44" s="72"/>
      <c r="K44" s="68">
        <f>SUM(K37+K42)</f>
        <v>0</v>
      </c>
      <c r="L44" s="65"/>
      <c r="M44" s="67" t="s">
        <v>59</v>
      </c>
      <c r="N44" s="72"/>
      <c r="O44" s="68">
        <f>SUM(O37+O42)</f>
        <v>0</v>
      </c>
      <c r="P44" s="65"/>
      <c r="Q44" s="67" t="s">
        <v>60</v>
      </c>
      <c r="R44" s="72"/>
      <c r="S44" s="68">
        <f>SUM(S37+S42)</f>
        <v>0</v>
      </c>
      <c r="T44" s="65"/>
      <c r="U44" s="69">
        <f>SUM(+S44+O44+K44+G44+C44)</f>
        <v>0</v>
      </c>
    </row>
    <row r="45" spans="1:21" x14ac:dyDescent="0.2">
      <c r="A45" s="65"/>
      <c r="B45" s="65"/>
      <c r="C45" s="65"/>
      <c r="D45" s="65"/>
      <c r="E45" s="65"/>
      <c r="F45" s="65"/>
      <c r="G45" s="65"/>
      <c r="H45" s="65"/>
      <c r="I45" s="65"/>
      <c r="J45" s="65"/>
      <c r="K45" s="65"/>
      <c r="L45" s="65"/>
      <c r="M45" s="65"/>
      <c r="N45" s="65"/>
      <c r="O45" s="65"/>
      <c r="P45" s="65"/>
      <c r="Q45" s="65"/>
      <c r="R45" s="65"/>
      <c r="S45" s="65"/>
      <c r="T45" s="65"/>
      <c r="U45" s="65"/>
    </row>
    <row r="47" spans="1:21" ht="15.75" x14ac:dyDescent="0.25">
      <c r="A47" s="76" t="s">
        <v>109</v>
      </c>
      <c r="B47" s="76"/>
      <c r="C47" s="76"/>
      <c r="D47" s="76"/>
      <c r="E47" s="76"/>
      <c r="F47" s="76"/>
      <c r="G47" s="76"/>
      <c r="H47" s="76"/>
      <c r="I47" s="76"/>
      <c r="J47" s="76"/>
      <c r="K47" s="76"/>
      <c r="L47" s="76"/>
      <c r="M47" s="76"/>
      <c r="N47" s="76"/>
      <c r="O47" s="76"/>
      <c r="P47" s="76"/>
      <c r="Q47" s="76"/>
      <c r="R47" s="76"/>
      <c r="S47" s="76"/>
    </row>
    <row r="48" spans="1:21" x14ac:dyDescent="0.2">
      <c r="A48" s="67" t="s">
        <v>41</v>
      </c>
      <c r="B48" s="71"/>
      <c r="C48" s="66" t="s">
        <v>34</v>
      </c>
      <c r="D48" s="65"/>
      <c r="E48" s="67" t="s">
        <v>45</v>
      </c>
      <c r="F48" s="71"/>
      <c r="G48" s="66" t="s">
        <v>34</v>
      </c>
      <c r="H48" s="65"/>
      <c r="I48" s="67" t="s">
        <v>46</v>
      </c>
      <c r="J48" s="71"/>
      <c r="K48" s="66" t="s">
        <v>34</v>
      </c>
      <c r="L48" s="65"/>
      <c r="M48" s="67" t="s">
        <v>47</v>
      </c>
      <c r="N48" s="71"/>
      <c r="O48" s="66" t="s">
        <v>34</v>
      </c>
      <c r="P48" s="65"/>
      <c r="Q48" s="67" t="s">
        <v>48</v>
      </c>
      <c r="R48" s="71"/>
      <c r="S48" s="66" t="s">
        <v>34</v>
      </c>
      <c r="T48" s="65"/>
      <c r="U48" s="512" t="s">
        <v>61</v>
      </c>
    </row>
    <row r="49" spans="1:23" x14ac:dyDescent="0.2">
      <c r="A49" s="65" t="s">
        <v>35</v>
      </c>
      <c r="B49" s="71" t="b">
        <v>0</v>
      </c>
      <c r="C49" s="66">
        <f>IF(B49=TRUE,6,IF(B49=FALSE,0," "))</f>
        <v>0</v>
      </c>
      <c r="D49" s="65"/>
      <c r="E49" s="65" t="s">
        <v>35</v>
      </c>
      <c r="F49" s="71" t="b">
        <v>0</v>
      </c>
      <c r="G49" s="66">
        <f>IF(F49=TRUE,6,IF(F49=FALSE,0," "))</f>
        <v>0</v>
      </c>
      <c r="H49" s="65"/>
      <c r="I49" s="65" t="s">
        <v>35</v>
      </c>
      <c r="J49" s="71" t="b">
        <v>0</v>
      </c>
      <c r="K49" s="66">
        <f>IF(J49=TRUE,6,IF(J49=FALSE,0," "))</f>
        <v>0</v>
      </c>
      <c r="L49" s="65"/>
      <c r="M49" s="65" t="s">
        <v>35</v>
      </c>
      <c r="N49" s="71" t="b">
        <v>0</v>
      </c>
      <c r="O49" s="66">
        <f>IF(N49=TRUE,6,IF(N49=FALSE,0," "))</f>
        <v>0</v>
      </c>
      <c r="P49" s="65"/>
      <c r="Q49" s="65" t="s">
        <v>35</v>
      </c>
      <c r="R49" s="71" t="b">
        <v>0</v>
      </c>
      <c r="S49" s="66">
        <f>IF(R49=TRUE,6,IF(R49=FALSE,0," "))</f>
        <v>0</v>
      </c>
      <c r="T49" s="65"/>
      <c r="U49" s="512"/>
    </row>
    <row r="50" spans="1:23" x14ac:dyDescent="0.2">
      <c r="A50" s="65" t="s">
        <v>36</v>
      </c>
      <c r="B50" s="71" t="b">
        <v>0</v>
      </c>
      <c r="C50" s="66">
        <f>IF(B50=TRUE,8,IF(B50=FALSE,0," "))</f>
        <v>0</v>
      </c>
      <c r="D50" s="65"/>
      <c r="E50" s="65" t="s">
        <v>36</v>
      </c>
      <c r="F50" s="71" t="b">
        <v>0</v>
      </c>
      <c r="G50" s="66">
        <f>IF(F50=TRUE,8,IF(F50=FALSE,0," "))</f>
        <v>0</v>
      </c>
      <c r="H50" s="65"/>
      <c r="I50" s="65" t="s">
        <v>36</v>
      </c>
      <c r="J50" s="71" t="b">
        <v>0</v>
      </c>
      <c r="K50" s="66">
        <f>IF(J50=TRUE,8,IF(J50=FALSE,0," "))</f>
        <v>0</v>
      </c>
      <c r="L50" s="65"/>
      <c r="M50" s="65" t="s">
        <v>36</v>
      </c>
      <c r="N50" s="71" t="b">
        <v>0</v>
      </c>
      <c r="O50" s="66">
        <f>IF(N50=TRUE,8,IF(N50=FALSE,0," "))</f>
        <v>0</v>
      </c>
      <c r="P50" s="65"/>
      <c r="Q50" s="65" t="s">
        <v>36</v>
      </c>
      <c r="R50" s="71" t="b">
        <v>0</v>
      </c>
      <c r="S50" s="66">
        <f>IF(R50=TRUE,8,IF(R50=FALSE,0," "))</f>
        <v>0</v>
      </c>
      <c r="T50" s="65"/>
      <c r="U50" s="512"/>
    </row>
    <row r="51" spans="1:23" x14ac:dyDescent="0.2">
      <c r="A51" s="65" t="s">
        <v>37</v>
      </c>
      <c r="B51" s="71" t="b">
        <v>0</v>
      </c>
      <c r="C51" s="66">
        <f>IF(B51=TRUE,17,IF(B51=FALSE,0," "))</f>
        <v>0</v>
      </c>
      <c r="D51" s="65"/>
      <c r="E51" s="65" t="s">
        <v>37</v>
      </c>
      <c r="F51" s="71" t="b">
        <v>0</v>
      </c>
      <c r="G51" s="66">
        <f>IF(F51=TRUE,17,IF(F51=FALSE,0," "))</f>
        <v>0</v>
      </c>
      <c r="H51" s="65"/>
      <c r="I51" s="65" t="s">
        <v>37</v>
      </c>
      <c r="J51" s="71" t="b">
        <v>0</v>
      </c>
      <c r="K51" s="66">
        <f>IF(J51=TRUE,17,IF(J51=FALSE,0," "))</f>
        <v>0</v>
      </c>
      <c r="L51" s="65"/>
      <c r="M51" s="65" t="s">
        <v>37</v>
      </c>
      <c r="N51" s="71" t="b">
        <v>0</v>
      </c>
      <c r="O51" s="66">
        <f>IF(N51=TRUE,17,IF(N51=FALSE,0," "))</f>
        <v>0</v>
      </c>
      <c r="P51" s="65"/>
      <c r="Q51" s="65" t="s">
        <v>37</v>
      </c>
      <c r="R51" s="71" t="b">
        <v>0</v>
      </c>
      <c r="S51" s="66">
        <f>IF(R51=TRUE,17,IF(R51=FALSE,0," "))</f>
        <v>0</v>
      </c>
      <c r="T51" s="65"/>
      <c r="U51" s="512"/>
    </row>
    <row r="52" spans="1:23" x14ac:dyDescent="0.2">
      <c r="A52" s="65" t="s">
        <v>42</v>
      </c>
      <c r="B52" s="71"/>
      <c r="C52" s="66">
        <f>SUM(C49:C51)</f>
        <v>0</v>
      </c>
      <c r="D52" s="65"/>
      <c r="E52" s="65" t="s">
        <v>49</v>
      </c>
      <c r="F52" s="71"/>
      <c r="G52" s="66">
        <f>SUM(G49:G51)</f>
        <v>0</v>
      </c>
      <c r="H52" s="65"/>
      <c r="I52" s="65" t="s">
        <v>51</v>
      </c>
      <c r="J52" s="71"/>
      <c r="K52" s="66">
        <f>SUM(K49:K51)</f>
        <v>0</v>
      </c>
      <c r="L52" s="65"/>
      <c r="M52" s="65" t="s">
        <v>53</v>
      </c>
      <c r="N52" s="71"/>
      <c r="O52" s="66">
        <f>SUM(O49:O51)</f>
        <v>0</v>
      </c>
      <c r="P52" s="65"/>
      <c r="Q52" s="65" t="s">
        <v>55</v>
      </c>
      <c r="R52" s="71"/>
      <c r="S52" s="66">
        <f>SUM(S49:S51)</f>
        <v>0</v>
      </c>
      <c r="T52" s="65"/>
      <c r="U52" s="512"/>
    </row>
    <row r="53" spans="1:23" x14ac:dyDescent="0.2">
      <c r="A53" s="65"/>
      <c r="B53" s="59"/>
      <c r="C53" s="65"/>
      <c r="D53" s="65"/>
      <c r="E53" s="65"/>
      <c r="F53" s="59"/>
      <c r="G53" s="65"/>
      <c r="H53" s="65"/>
      <c r="I53" s="65"/>
      <c r="J53" s="59"/>
      <c r="K53" s="65"/>
      <c r="L53" s="65"/>
      <c r="M53" s="65"/>
      <c r="N53" s="59"/>
      <c r="O53" s="65"/>
      <c r="P53" s="65"/>
      <c r="Q53" s="65"/>
      <c r="R53" s="59"/>
      <c r="S53" s="65"/>
      <c r="T53" s="65"/>
      <c r="U53" s="512"/>
    </row>
    <row r="54" spans="1:23" x14ac:dyDescent="0.2">
      <c r="A54" s="65" t="s">
        <v>38</v>
      </c>
      <c r="B54" s="71" t="b">
        <v>0</v>
      </c>
      <c r="C54" s="66">
        <f>IF(B54=TRUE,4,IF(B54=FALSE,0," "))</f>
        <v>0</v>
      </c>
      <c r="D54" s="65"/>
      <c r="E54" s="65" t="s">
        <v>38</v>
      </c>
      <c r="F54" s="71" t="b">
        <v>0</v>
      </c>
      <c r="G54" s="66">
        <f>IF(F54=TRUE,4,IF(F54=FALSE,0," "))</f>
        <v>0</v>
      </c>
      <c r="H54" s="65"/>
      <c r="I54" s="65" t="s">
        <v>38</v>
      </c>
      <c r="J54" s="71" t="b">
        <v>0</v>
      </c>
      <c r="K54" s="66">
        <f>IF(J54=TRUE,4,IF(J54=FALSE,0," "))</f>
        <v>0</v>
      </c>
      <c r="L54" s="65"/>
      <c r="M54" s="65" t="s">
        <v>38</v>
      </c>
      <c r="N54" s="71" t="b">
        <v>0</v>
      </c>
      <c r="O54" s="66">
        <f>IF(N54=TRUE,4,IF(N54=FALSE,0," "))</f>
        <v>0</v>
      </c>
      <c r="P54" s="65"/>
      <c r="Q54" s="65" t="s">
        <v>38</v>
      </c>
      <c r="R54" s="71" t="b">
        <v>0</v>
      </c>
      <c r="S54" s="66">
        <f>IF(R54=TRUE,4,IF(R54=FALSE,0," "))</f>
        <v>0</v>
      </c>
      <c r="T54" s="65"/>
      <c r="U54" s="512"/>
    </row>
    <row r="55" spans="1:23" x14ac:dyDescent="0.2">
      <c r="A55" s="65" t="s">
        <v>39</v>
      </c>
      <c r="B55" s="71" t="b">
        <v>0</v>
      </c>
      <c r="C55" s="66">
        <f>IF(B55=TRUE,5,IF(B55=FALSE,0," "))</f>
        <v>0</v>
      </c>
      <c r="D55" s="65"/>
      <c r="E55" s="65" t="s">
        <v>39</v>
      </c>
      <c r="F55" s="71" t="b">
        <v>0</v>
      </c>
      <c r="G55" s="66">
        <f>IF(F55=TRUE,5,IF(F55=FALSE,0," "))</f>
        <v>0</v>
      </c>
      <c r="H55" s="65"/>
      <c r="I55" s="65" t="s">
        <v>39</v>
      </c>
      <c r="J55" s="71" t="b">
        <v>0</v>
      </c>
      <c r="K55" s="66">
        <f>IF(J55=TRUE,5,IF(J55=FALSE,0," "))</f>
        <v>0</v>
      </c>
      <c r="L55" s="65"/>
      <c r="M55" s="65" t="s">
        <v>39</v>
      </c>
      <c r="N55" s="71" t="b">
        <v>0</v>
      </c>
      <c r="O55" s="66">
        <f>IF(N55=TRUE,5,IF(N55=FALSE,0," "))</f>
        <v>0</v>
      </c>
      <c r="P55" s="65"/>
      <c r="Q55" s="65" t="s">
        <v>39</v>
      </c>
      <c r="R55" s="71" t="b">
        <v>0</v>
      </c>
      <c r="S55" s="66">
        <f>IF(R55=TRUE,5,IF(R55=FALSE,0," "))</f>
        <v>0</v>
      </c>
      <c r="T55" s="65"/>
      <c r="U55" s="512"/>
    </row>
    <row r="56" spans="1:23" x14ac:dyDescent="0.2">
      <c r="A56" s="65" t="s">
        <v>40</v>
      </c>
      <c r="B56" s="71" t="b">
        <v>0</v>
      </c>
      <c r="C56" s="66">
        <f>IF(B56=TRUE,11,IF(B56=FALSE,0," "))</f>
        <v>0</v>
      </c>
      <c r="D56" s="65"/>
      <c r="E56" s="65" t="s">
        <v>40</v>
      </c>
      <c r="F56" s="71" t="b">
        <v>0</v>
      </c>
      <c r="G56" s="66">
        <f>IF(F56=TRUE,11,IF(F56=FALSE,0," "))</f>
        <v>0</v>
      </c>
      <c r="H56" s="65"/>
      <c r="I56" s="65" t="s">
        <v>40</v>
      </c>
      <c r="J56" s="71" t="b">
        <v>0</v>
      </c>
      <c r="K56" s="66">
        <f>IF(J56=TRUE,11,IF(J56=FALSE,0," "))</f>
        <v>0</v>
      </c>
      <c r="L56" s="65"/>
      <c r="M56" s="65" t="s">
        <v>40</v>
      </c>
      <c r="N56" s="71" t="b">
        <v>0</v>
      </c>
      <c r="O56" s="66">
        <f>IF(N56=TRUE,11,IF(N56=FALSE,0," "))</f>
        <v>0</v>
      </c>
      <c r="P56" s="65"/>
      <c r="Q56" s="65" t="s">
        <v>40</v>
      </c>
      <c r="R56" s="71" t="b">
        <v>0</v>
      </c>
      <c r="S56" s="66">
        <f>IF(R56=TRUE,11,IF(R56=FALSE,0," "))</f>
        <v>0</v>
      </c>
      <c r="T56" s="65"/>
      <c r="U56" s="512"/>
    </row>
    <row r="57" spans="1:23" x14ac:dyDescent="0.2">
      <c r="A57" s="65" t="s">
        <v>43</v>
      </c>
      <c r="B57" s="71"/>
      <c r="C57" s="66">
        <f>SUM(C54:C56)</f>
        <v>0</v>
      </c>
      <c r="D57" s="65"/>
      <c r="E57" s="65" t="s">
        <v>50</v>
      </c>
      <c r="F57" s="71"/>
      <c r="G57" s="66">
        <f>SUM(G54:G56)</f>
        <v>0</v>
      </c>
      <c r="H57" s="65"/>
      <c r="I57" s="65" t="s">
        <v>52</v>
      </c>
      <c r="J57" s="71"/>
      <c r="K57" s="66">
        <f>SUM(K54:K56)</f>
        <v>0</v>
      </c>
      <c r="L57" s="65"/>
      <c r="M57" s="65" t="s">
        <v>54</v>
      </c>
      <c r="N57" s="71"/>
      <c r="O57" s="66">
        <f>SUM(O54:O56)</f>
        <v>0</v>
      </c>
      <c r="P57" s="65"/>
      <c r="Q57" s="65" t="s">
        <v>56</v>
      </c>
      <c r="R57" s="71"/>
      <c r="S57" s="66">
        <f>SUM(S54:S56)</f>
        <v>0</v>
      </c>
      <c r="T57" s="65"/>
      <c r="U57" s="512"/>
    </row>
    <row r="58" spans="1:23" x14ac:dyDescent="0.2">
      <c r="C58" s="65"/>
      <c r="D58" s="59"/>
      <c r="E58" s="65"/>
      <c r="F58" s="65"/>
      <c r="G58" s="65"/>
      <c r="H58" s="59"/>
      <c r="I58" s="65"/>
      <c r="J58" s="65"/>
      <c r="K58" s="65"/>
      <c r="L58" s="59"/>
      <c r="M58" s="65"/>
      <c r="N58" s="65"/>
      <c r="O58" s="65"/>
      <c r="P58" s="59"/>
      <c r="Q58" s="65"/>
      <c r="R58" s="65"/>
      <c r="S58" s="65"/>
      <c r="T58" s="59"/>
      <c r="U58" s="65"/>
      <c r="V58" s="65"/>
      <c r="W58" s="65"/>
    </row>
    <row r="59" spans="1:23" x14ac:dyDescent="0.2">
      <c r="A59" s="67" t="s">
        <v>44</v>
      </c>
      <c r="B59" s="72"/>
      <c r="C59" s="68">
        <f>SUM(C52+C57)</f>
        <v>0</v>
      </c>
      <c r="D59" s="65"/>
      <c r="E59" s="67" t="s">
        <v>57</v>
      </c>
      <c r="F59" s="72"/>
      <c r="G59" s="68">
        <f>SUM(G52+G57)</f>
        <v>0</v>
      </c>
      <c r="H59" s="65"/>
      <c r="I59" s="67" t="s">
        <v>58</v>
      </c>
      <c r="J59" s="72"/>
      <c r="K59" s="68">
        <f>SUM(K52+K57)</f>
        <v>0</v>
      </c>
      <c r="L59" s="65"/>
      <c r="M59" s="67" t="s">
        <v>59</v>
      </c>
      <c r="N59" s="72"/>
      <c r="O59" s="68">
        <f>SUM(O52+O57)</f>
        <v>0</v>
      </c>
      <c r="P59" s="65"/>
      <c r="Q59" s="67" t="s">
        <v>60</v>
      </c>
      <c r="R59" s="72"/>
      <c r="S59" s="68">
        <f>SUM(S52+S57)</f>
        <v>0</v>
      </c>
      <c r="T59" s="65"/>
      <c r="U59" s="69">
        <f>SUM(+S59+O59+K59+G59+C59)</f>
        <v>0</v>
      </c>
    </row>
    <row r="60" spans="1:23" x14ac:dyDescent="0.2">
      <c r="C60" s="65"/>
      <c r="D60" s="65"/>
      <c r="E60" s="65"/>
      <c r="F60" s="65"/>
      <c r="G60" s="65"/>
      <c r="H60" s="65"/>
      <c r="I60" s="65"/>
      <c r="J60" s="65"/>
      <c r="K60" s="65"/>
      <c r="L60" s="65"/>
      <c r="M60" s="65"/>
      <c r="N60" s="65"/>
      <c r="O60" s="65"/>
      <c r="P60" s="65"/>
      <c r="Q60" s="65"/>
      <c r="R60" s="65"/>
      <c r="S60" s="65"/>
      <c r="T60" s="65"/>
      <c r="U60" s="65"/>
      <c r="V60" s="65"/>
      <c r="W60" s="65"/>
    </row>
    <row r="63" spans="1:23" ht="15.75" x14ac:dyDescent="0.25">
      <c r="A63" s="76" t="s">
        <v>110</v>
      </c>
      <c r="B63" s="76"/>
      <c r="C63" s="76"/>
      <c r="D63" s="76"/>
      <c r="E63" s="76"/>
      <c r="F63" s="76"/>
      <c r="G63" s="76"/>
      <c r="H63" s="76"/>
      <c r="I63" s="76"/>
      <c r="J63" s="76"/>
      <c r="K63" s="76"/>
      <c r="L63" s="76"/>
      <c r="M63" s="76"/>
      <c r="N63" s="76"/>
      <c r="O63" s="76"/>
      <c r="P63" s="76"/>
      <c r="Q63" s="76"/>
      <c r="R63" s="76"/>
      <c r="S63" s="76"/>
    </row>
    <row r="64" spans="1:23" x14ac:dyDescent="0.2">
      <c r="A64" s="67" t="s">
        <v>41</v>
      </c>
      <c r="B64" s="71"/>
      <c r="C64" s="66" t="s">
        <v>34</v>
      </c>
      <c r="D64" s="65"/>
      <c r="E64" s="67" t="s">
        <v>45</v>
      </c>
      <c r="F64" s="71"/>
      <c r="G64" s="66" t="s">
        <v>34</v>
      </c>
      <c r="H64" s="65"/>
      <c r="I64" s="67" t="s">
        <v>46</v>
      </c>
      <c r="J64" s="71"/>
      <c r="K64" s="66" t="s">
        <v>34</v>
      </c>
      <c r="L64" s="65"/>
      <c r="M64" s="67" t="s">
        <v>47</v>
      </c>
      <c r="N64" s="71"/>
      <c r="O64" s="66" t="s">
        <v>34</v>
      </c>
      <c r="P64" s="65"/>
      <c r="Q64" s="67" t="s">
        <v>48</v>
      </c>
      <c r="R64" s="71"/>
      <c r="S64" s="66" t="s">
        <v>34</v>
      </c>
      <c r="T64" s="65"/>
      <c r="U64" s="512" t="s">
        <v>61</v>
      </c>
    </row>
    <row r="65" spans="1:21" x14ac:dyDescent="0.2">
      <c r="A65" s="65" t="s">
        <v>35</v>
      </c>
      <c r="B65" s="71" t="b">
        <v>0</v>
      </c>
      <c r="C65" s="66">
        <f>IF(B65=TRUE,6,IF(B65=FALSE,0," "))</f>
        <v>0</v>
      </c>
      <c r="D65" s="65"/>
      <c r="E65" s="65" t="s">
        <v>35</v>
      </c>
      <c r="F65" s="71" t="b">
        <v>0</v>
      </c>
      <c r="G65" s="66">
        <f>IF(F65=TRUE,6,IF(F65=FALSE,0," "))</f>
        <v>0</v>
      </c>
      <c r="H65" s="65"/>
      <c r="I65" s="65" t="s">
        <v>35</v>
      </c>
      <c r="J65" s="71" t="b">
        <v>0</v>
      </c>
      <c r="K65" s="66">
        <f>IF(J65=TRUE,6,IF(J65=FALSE,0," "))</f>
        <v>0</v>
      </c>
      <c r="L65" s="65"/>
      <c r="M65" s="65" t="s">
        <v>35</v>
      </c>
      <c r="N65" s="71" t="b">
        <v>0</v>
      </c>
      <c r="O65" s="66">
        <f>IF(N65=TRUE,6,IF(N65=FALSE,0," "))</f>
        <v>0</v>
      </c>
      <c r="P65" s="65"/>
      <c r="Q65" s="65" t="s">
        <v>35</v>
      </c>
      <c r="R65" s="71" t="b">
        <v>0</v>
      </c>
      <c r="S65" s="66">
        <f>IF(R65=TRUE,6,IF(R65=FALSE,0," "))</f>
        <v>0</v>
      </c>
      <c r="T65" s="65"/>
      <c r="U65" s="512"/>
    </row>
    <row r="66" spans="1:21" x14ac:dyDescent="0.2">
      <c r="A66" s="65" t="s">
        <v>36</v>
      </c>
      <c r="B66" s="71" t="b">
        <v>0</v>
      </c>
      <c r="C66" s="66">
        <f>IF(B66=TRUE,8,IF(B66=FALSE,0," "))</f>
        <v>0</v>
      </c>
      <c r="D66" s="65"/>
      <c r="E66" s="65" t="s">
        <v>36</v>
      </c>
      <c r="F66" s="71" t="b">
        <v>0</v>
      </c>
      <c r="G66" s="66">
        <f>IF(F66=TRUE,8,IF(F66=FALSE,0," "))</f>
        <v>0</v>
      </c>
      <c r="H66" s="65"/>
      <c r="I66" s="65" t="s">
        <v>36</v>
      </c>
      <c r="J66" s="71" t="b">
        <v>0</v>
      </c>
      <c r="K66" s="66">
        <f>IF(J66=TRUE,8,IF(J66=FALSE,0," "))</f>
        <v>0</v>
      </c>
      <c r="L66" s="65"/>
      <c r="M66" s="65" t="s">
        <v>36</v>
      </c>
      <c r="N66" s="71" t="b">
        <v>0</v>
      </c>
      <c r="O66" s="66">
        <f>IF(N66=TRUE,8,IF(N66=FALSE,0," "))</f>
        <v>0</v>
      </c>
      <c r="P66" s="65"/>
      <c r="Q66" s="65" t="s">
        <v>36</v>
      </c>
      <c r="R66" s="71" t="b">
        <v>0</v>
      </c>
      <c r="S66" s="66">
        <f>IF(R66=TRUE,8,IF(R66=FALSE,0," "))</f>
        <v>0</v>
      </c>
      <c r="T66" s="65"/>
      <c r="U66" s="512"/>
    </row>
    <row r="67" spans="1:21" x14ac:dyDescent="0.2">
      <c r="A67" s="65" t="s">
        <v>37</v>
      </c>
      <c r="B67" s="71" t="b">
        <v>0</v>
      </c>
      <c r="C67" s="66">
        <f>IF(B67=TRUE,17,IF(B67=FALSE,0," "))</f>
        <v>0</v>
      </c>
      <c r="D67" s="65"/>
      <c r="E67" s="65" t="s">
        <v>37</v>
      </c>
      <c r="F67" s="71" t="b">
        <v>0</v>
      </c>
      <c r="G67" s="66">
        <f>IF(F67=TRUE,17,IF(F67=FALSE,0," "))</f>
        <v>0</v>
      </c>
      <c r="H67" s="65"/>
      <c r="I67" s="65" t="s">
        <v>37</v>
      </c>
      <c r="J67" s="71" t="b">
        <v>0</v>
      </c>
      <c r="K67" s="66">
        <f>IF(J67=TRUE,17,IF(J67=FALSE,0," "))</f>
        <v>0</v>
      </c>
      <c r="L67" s="65"/>
      <c r="M67" s="65" t="s">
        <v>37</v>
      </c>
      <c r="N67" s="71" t="b">
        <v>0</v>
      </c>
      <c r="O67" s="66">
        <f>IF(N67=TRUE,17,IF(N67=FALSE,0," "))</f>
        <v>0</v>
      </c>
      <c r="P67" s="65"/>
      <c r="Q67" s="65" t="s">
        <v>37</v>
      </c>
      <c r="R67" s="71" t="b">
        <v>0</v>
      </c>
      <c r="S67" s="66">
        <f>IF(R67=TRUE,17,IF(R67=FALSE,0," "))</f>
        <v>0</v>
      </c>
      <c r="T67" s="65"/>
      <c r="U67" s="512"/>
    </row>
    <row r="68" spans="1:21" x14ac:dyDescent="0.2">
      <c r="A68" s="65" t="s">
        <v>42</v>
      </c>
      <c r="B68" s="71"/>
      <c r="C68" s="66">
        <f>SUM(C65:C67)</f>
        <v>0</v>
      </c>
      <c r="D68" s="65"/>
      <c r="E68" s="65" t="s">
        <v>49</v>
      </c>
      <c r="F68" s="71"/>
      <c r="G68" s="66">
        <f>SUM(G65:G67)</f>
        <v>0</v>
      </c>
      <c r="H68" s="65"/>
      <c r="I68" s="65" t="s">
        <v>51</v>
      </c>
      <c r="J68" s="71"/>
      <c r="K68" s="66">
        <f>SUM(K65:K67)</f>
        <v>0</v>
      </c>
      <c r="L68" s="65"/>
      <c r="M68" s="65" t="s">
        <v>53</v>
      </c>
      <c r="N68" s="71"/>
      <c r="O68" s="66">
        <f>SUM(O65:O67)</f>
        <v>0</v>
      </c>
      <c r="P68" s="65"/>
      <c r="Q68" s="65" t="s">
        <v>55</v>
      </c>
      <c r="R68" s="71"/>
      <c r="S68" s="66">
        <f>SUM(S65:S67)</f>
        <v>0</v>
      </c>
      <c r="T68" s="65"/>
      <c r="U68" s="512"/>
    </row>
    <row r="69" spans="1:21" x14ac:dyDescent="0.2">
      <c r="A69" s="65"/>
      <c r="B69" s="59"/>
      <c r="C69" s="65"/>
      <c r="D69" s="65"/>
      <c r="E69" s="65"/>
      <c r="F69" s="59"/>
      <c r="G69" s="65"/>
      <c r="H69" s="65"/>
      <c r="I69" s="65"/>
      <c r="J69" s="59"/>
      <c r="K69" s="65"/>
      <c r="L69" s="65"/>
      <c r="M69" s="65"/>
      <c r="N69" s="59"/>
      <c r="O69" s="65"/>
      <c r="P69" s="65"/>
      <c r="Q69" s="65"/>
      <c r="R69" s="59"/>
      <c r="S69" s="65"/>
      <c r="T69" s="65"/>
      <c r="U69" s="512"/>
    </row>
    <row r="70" spans="1:21" x14ac:dyDescent="0.2">
      <c r="A70" s="65" t="s">
        <v>38</v>
      </c>
      <c r="B70" s="71" t="b">
        <v>0</v>
      </c>
      <c r="C70" s="66">
        <f>IF(B70=TRUE,4,IF(B70=FALSE,0," "))</f>
        <v>0</v>
      </c>
      <c r="D70" s="65"/>
      <c r="E70" s="65" t="s">
        <v>38</v>
      </c>
      <c r="F70" s="71" t="b">
        <v>0</v>
      </c>
      <c r="G70" s="66">
        <f>IF(F70=TRUE,4,IF(F70=FALSE,0," "))</f>
        <v>0</v>
      </c>
      <c r="H70" s="65"/>
      <c r="I70" s="65" t="s">
        <v>38</v>
      </c>
      <c r="J70" s="71" t="b">
        <v>0</v>
      </c>
      <c r="K70" s="66">
        <f>IF(J70=TRUE,4,IF(J70=FALSE,0," "))</f>
        <v>0</v>
      </c>
      <c r="L70" s="65"/>
      <c r="M70" s="65" t="s">
        <v>38</v>
      </c>
      <c r="N70" s="71" t="b">
        <v>0</v>
      </c>
      <c r="O70" s="66">
        <f>IF(N70=TRUE,4,IF(N70=FALSE,0," "))</f>
        <v>0</v>
      </c>
      <c r="P70" s="65"/>
      <c r="Q70" s="65" t="s">
        <v>38</v>
      </c>
      <c r="R70" s="71" t="b">
        <v>0</v>
      </c>
      <c r="S70" s="66">
        <f>IF(R70=TRUE,4,IF(R70=FALSE,0," "))</f>
        <v>0</v>
      </c>
      <c r="T70" s="65"/>
      <c r="U70" s="512"/>
    </row>
    <row r="71" spans="1:21" x14ac:dyDescent="0.2">
      <c r="A71" s="65" t="s">
        <v>39</v>
      </c>
      <c r="B71" s="71" t="b">
        <v>0</v>
      </c>
      <c r="C71" s="66">
        <f>IF(B71=TRUE,5,IF(B71=FALSE,0," "))</f>
        <v>0</v>
      </c>
      <c r="D71" s="65"/>
      <c r="E71" s="65" t="s">
        <v>39</v>
      </c>
      <c r="F71" s="71" t="b">
        <v>0</v>
      </c>
      <c r="G71" s="66">
        <f>IF(F71=TRUE,5,IF(F71=FALSE,0," "))</f>
        <v>0</v>
      </c>
      <c r="H71" s="65"/>
      <c r="I71" s="65" t="s">
        <v>39</v>
      </c>
      <c r="J71" s="71" t="b">
        <v>0</v>
      </c>
      <c r="K71" s="66">
        <f>IF(J71=TRUE,5,IF(J71=FALSE,0," "))</f>
        <v>0</v>
      </c>
      <c r="L71" s="65"/>
      <c r="M71" s="65" t="s">
        <v>39</v>
      </c>
      <c r="N71" s="71" t="b">
        <v>0</v>
      </c>
      <c r="O71" s="66">
        <f>IF(N71=TRUE,5,IF(N71=FALSE,0," "))</f>
        <v>0</v>
      </c>
      <c r="P71" s="65"/>
      <c r="Q71" s="65" t="s">
        <v>39</v>
      </c>
      <c r="R71" s="71" t="b">
        <v>0</v>
      </c>
      <c r="S71" s="66">
        <f>IF(R71=TRUE,5,IF(R71=FALSE,0," "))</f>
        <v>0</v>
      </c>
      <c r="T71" s="65"/>
      <c r="U71" s="512"/>
    </row>
    <row r="72" spans="1:21" x14ac:dyDescent="0.2">
      <c r="A72" s="65" t="s">
        <v>40</v>
      </c>
      <c r="B72" s="71" t="b">
        <v>0</v>
      </c>
      <c r="C72" s="66">
        <f>IF(B72=TRUE,11,IF(B72=FALSE,0," "))</f>
        <v>0</v>
      </c>
      <c r="D72" s="65"/>
      <c r="E72" s="65" t="s">
        <v>40</v>
      </c>
      <c r="F72" s="71" t="b">
        <v>0</v>
      </c>
      <c r="G72" s="66">
        <f>IF(F72=TRUE,11,IF(F72=FALSE,0," "))</f>
        <v>0</v>
      </c>
      <c r="H72" s="65"/>
      <c r="I72" s="65" t="s">
        <v>40</v>
      </c>
      <c r="J72" s="71" t="b">
        <v>0</v>
      </c>
      <c r="K72" s="66">
        <f>IF(J72=TRUE,11,IF(J72=FALSE,0," "))</f>
        <v>0</v>
      </c>
      <c r="L72" s="65"/>
      <c r="M72" s="65" t="s">
        <v>40</v>
      </c>
      <c r="N72" s="71" t="b">
        <v>0</v>
      </c>
      <c r="O72" s="66">
        <f>IF(N72=TRUE,11,IF(N72=FALSE,0," "))</f>
        <v>0</v>
      </c>
      <c r="P72" s="65"/>
      <c r="Q72" s="65" t="s">
        <v>40</v>
      </c>
      <c r="R72" s="71" t="b">
        <v>0</v>
      </c>
      <c r="S72" s="66">
        <f>IF(R72=TRUE,11,IF(R72=FALSE,0," "))</f>
        <v>0</v>
      </c>
      <c r="T72" s="65"/>
      <c r="U72" s="512"/>
    </row>
    <row r="73" spans="1:21" x14ac:dyDescent="0.2">
      <c r="A73" s="65" t="s">
        <v>43</v>
      </c>
      <c r="B73" s="71"/>
      <c r="C73" s="66">
        <f>SUM(C70:C72)</f>
        <v>0</v>
      </c>
      <c r="D73" s="65"/>
      <c r="E73" s="65" t="s">
        <v>50</v>
      </c>
      <c r="F73" s="71"/>
      <c r="G73" s="66">
        <f>SUM(G70:G72)</f>
        <v>0</v>
      </c>
      <c r="H73" s="65"/>
      <c r="I73" s="65" t="s">
        <v>52</v>
      </c>
      <c r="J73" s="71"/>
      <c r="K73" s="66">
        <f>SUM(K70:K72)</f>
        <v>0</v>
      </c>
      <c r="L73" s="65"/>
      <c r="M73" s="65" t="s">
        <v>54</v>
      </c>
      <c r="N73" s="71"/>
      <c r="O73" s="66">
        <f>SUM(O70:O72)</f>
        <v>0</v>
      </c>
      <c r="P73" s="65"/>
      <c r="Q73" s="65" t="s">
        <v>56</v>
      </c>
      <c r="R73" s="71"/>
      <c r="S73" s="66">
        <f>SUM(S70:S72)</f>
        <v>0</v>
      </c>
      <c r="T73" s="65"/>
      <c r="U73" s="512"/>
    </row>
    <row r="74" spans="1:21" x14ac:dyDescent="0.2">
      <c r="A74" s="65"/>
      <c r="B74" s="59"/>
      <c r="C74" s="65"/>
      <c r="D74" s="65"/>
      <c r="E74" s="65"/>
      <c r="F74" s="59"/>
      <c r="G74" s="65"/>
      <c r="H74" s="65"/>
      <c r="I74" s="65"/>
      <c r="J74" s="59"/>
      <c r="K74" s="65"/>
      <c r="L74" s="65"/>
      <c r="M74" s="65"/>
      <c r="N74" s="59"/>
      <c r="O74" s="65"/>
      <c r="P74" s="65"/>
      <c r="Q74" s="65"/>
      <c r="R74" s="59"/>
      <c r="S74" s="65"/>
      <c r="T74" s="65"/>
      <c r="U74" s="65"/>
    </row>
    <row r="75" spans="1:21" x14ac:dyDescent="0.2">
      <c r="A75" s="67" t="s">
        <v>44</v>
      </c>
      <c r="B75" s="72"/>
      <c r="C75" s="68">
        <f>SUM(C68+C73)</f>
        <v>0</v>
      </c>
      <c r="D75" s="65"/>
      <c r="E75" s="67" t="s">
        <v>57</v>
      </c>
      <c r="F75" s="72"/>
      <c r="G75" s="68">
        <f>SUM(G68+G73)</f>
        <v>0</v>
      </c>
      <c r="H75" s="65"/>
      <c r="I75" s="67" t="s">
        <v>58</v>
      </c>
      <c r="J75" s="72"/>
      <c r="K75" s="68">
        <f>SUM(K68+K73)</f>
        <v>0</v>
      </c>
      <c r="L75" s="65"/>
      <c r="M75" s="67" t="s">
        <v>59</v>
      </c>
      <c r="N75" s="72"/>
      <c r="O75" s="68">
        <f>SUM(O68+O73)</f>
        <v>0</v>
      </c>
      <c r="P75" s="65"/>
      <c r="Q75" s="67" t="s">
        <v>60</v>
      </c>
      <c r="R75" s="72"/>
      <c r="S75" s="68">
        <f>SUM(S68+S73)</f>
        <v>0</v>
      </c>
      <c r="T75" s="65"/>
      <c r="U75" s="69">
        <f>SUM(+S75+O75+K75+G75+C75)</f>
        <v>0</v>
      </c>
    </row>
    <row r="76" spans="1:21" x14ac:dyDescent="0.2">
      <c r="A76" s="65"/>
      <c r="B76" s="65"/>
      <c r="C76" s="65"/>
      <c r="D76" s="65"/>
      <c r="E76" s="65"/>
      <c r="F76" s="65"/>
      <c r="G76" s="65"/>
      <c r="H76" s="65"/>
      <c r="I76" s="65"/>
      <c r="J76" s="65"/>
      <c r="K76" s="65"/>
      <c r="L76" s="65"/>
      <c r="M76" s="65"/>
      <c r="N76" s="65"/>
      <c r="O76" s="65"/>
      <c r="P76" s="65"/>
      <c r="Q76" s="65"/>
      <c r="R76" s="65"/>
      <c r="S76" s="65"/>
      <c r="T76" s="65"/>
      <c r="U76" s="65"/>
    </row>
    <row r="79" spans="1:21" x14ac:dyDescent="0.2">
      <c r="B79" s="82" t="s">
        <v>112</v>
      </c>
      <c r="F79" s="82" t="s">
        <v>113</v>
      </c>
    </row>
    <row r="80" spans="1:21" x14ac:dyDescent="0.2">
      <c r="B80" s="82" t="s">
        <v>111</v>
      </c>
      <c r="F80" s="82" t="s">
        <v>111</v>
      </c>
    </row>
    <row r="82" spans="2:6" x14ac:dyDescent="0.2">
      <c r="B82" s="83">
        <v>2</v>
      </c>
      <c r="F82" s="83">
        <v>2</v>
      </c>
    </row>
    <row r="85" spans="2:6" x14ac:dyDescent="0.2">
      <c r="B85" s="82" t="s">
        <v>114</v>
      </c>
      <c r="F85" s="82" t="s">
        <v>115</v>
      </c>
    </row>
    <row r="86" spans="2:6" x14ac:dyDescent="0.2">
      <c r="B86" s="82" t="s">
        <v>111</v>
      </c>
      <c r="F86" s="82" t="s">
        <v>111</v>
      </c>
    </row>
    <row r="88" spans="2:6" x14ac:dyDescent="0.2">
      <c r="B88" s="83">
        <v>2</v>
      </c>
      <c r="F88" s="83">
        <v>2</v>
      </c>
    </row>
    <row r="90" spans="2:6" x14ac:dyDescent="0.2">
      <c r="B90" s="83">
        <v>2</v>
      </c>
      <c r="F90" s="83">
        <v>2</v>
      </c>
    </row>
    <row r="93" spans="2:6" x14ac:dyDescent="0.2">
      <c r="B93" s="82" t="s">
        <v>116</v>
      </c>
      <c r="F93" s="82" t="s">
        <v>117</v>
      </c>
    </row>
    <row r="94" spans="2:6" x14ac:dyDescent="0.2">
      <c r="B94" s="82" t="s">
        <v>111</v>
      </c>
      <c r="F94" s="82" t="s">
        <v>111</v>
      </c>
    </row>
    <row r="97" spans="2:6" x14ac:dyDescent="0.2">
      <c r="B97" s="83">
        <v>2</v>
      </c>
      <c r="F97" s="83">
        <v>2</v>
      </c>
    </row>
    <row r="99" spans="2:6" x14ac:dyDescent="0.2">
      <c r="B99" s="83">
        <v>2</v>
      </c>
      <c r="F99" s="83">
        <v>2</v>
      </c>
    </row>
  </sheetData>
  <sheetProtection password="D552" sheet="1" objects="1" scenarios="1"/>
  <mergeCells count="5">
    <mergeCell ref="U64:U73"/>
    <mergeCell ref="U2:U11"/>
    <mergeCell ref="U17:U26"/>
    <mergeCell ref="U33:U42"/>
    <mergeCell ref="U48:U57"/>
  </mergeCells>
  <phoneticPr fontId="0" type="noConversion"/>
  <pageMargins left="0.75" right="0.75" top="1" bottom="1" header="0.5" footer="0.5"/>
  <pageSetup orientation="portrait" horizontalDpi="4294967295" verticalDpi="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GD62"/>
  <sheetViews>
    <sheetView tabSelected="1" showOutlineSymbols="0" topLeftCell="A22" zoomScale="85" zoomScaleNormal="100" workbookViewId="0">
      <selection activeCell="I24" sqref="I24:I27"/>
    </sheetView>
  </sheetViews>
  <sheetFormatPr defaultColWidth="8.75" defaultRowHeight="15" customHeight="1" x14ac:dyDescent="0.2"/>
  <cols>
    <col min="1" max="2" width="1.875" style="1" customWidth="1"/>
    <col min="3" max="3" width="11.75" style="1" customWidth="1"/>
    <col min="4" max="4" width="10.5" style="1" customWidth="1"/>
    <col min="5" max="5" width="10" style="1" customWidth="1"/>
    <col min="6" max="6" width="9.125" style="1" customWidth="1"/>
    <col min="7" max="7" width="9.25" style="1" customWidth="1"/>
    <col min="8" max="8" width="9.125" style="1" customWidth="1"/>
    <col min="9" max="9" width="8.625" style="1" customWidth="1"/>
    <col min="10" max="10" width="8.875" style="1" customWidth="1"/>
    <col min="11" max="11" width="9.25" style="1" customWidth="1"/>
    <col min="12" max="12" width="8.875" style="1" customWidth="1"/>
    <col min="13" max="13" width="8.5" style="1" customWidth="1"/>
    <col min="14" max="14" width="1.375" style="1" customWidth="1"/>
    <col min="15" max="26" width="8.75" style="1"/>
    <col min="27" max="27" width="14.375" style="49" customWidth="1"/>
    <col min="28" max="28" width="7.75" style="49" customWidth="1"/>
    <col min="29" max="29" width="8.875" style="70" bestFit="1" customWidth="1"/>
    <col min="30" max="30" width="2.625" style="70" customWidth="1"/>
    <col min="31" max="31" width="17.875" style="70" bestFit="1" customWidth="1"/>
    <col min="32" max="32" width="8.375" style="49" customWidth="1"/>
    <col min="33" max="33" width="9.125" style="49" bestFit="1" customWidth="1"/>
    <col min="34" max="34" width="3.625" style="49" customWidth="1"/>
    <col min="35" max="35" width="17.875" style="49" bestFit="1" customWidth="1"/>
    <col min="36" max="36" width="8.875" style="49" bestFit="1" customWidth="1"/>
    <col min="37" max="37" width="9.125" style="49" bestFit="1" customWidth="1"/>
    <col min="38" max="38" width="3.125" style="49" customWidth="1"/>
    <col min="39" max="39" width="17.875" style="49" bestFit="1" customWidth="1"/>
    <col min="40" max="41" width="8.75" style="49"/>
    <col min="42" max="42" width="3" style="49" customWidth="1"/>
    <col min="43" max="43" width="17.875" style="49" bestFit="1" customWidth="1"/>
    <col min="44" max="45" width="8.75" style="49"/>
    <col min="46" max="46" width="2.625" style="49" customWidth="1"/>
    <col min="47" max="47" width="9.625" style="49" customWidth="1"/>
    <col min="48" max="72" width="8.75" style="49"/>
    <col min="73" max="16384" width="8.75" style="1"/>
  </cols>
  <sheetData>
    <row r="1" spans="1:186" ht="15.95" customHeight="1" x14ac:dyDescent="0.25">
      <c r="A1" s="215" t="s">
        <v>65</v>
      </c>
      <c r="B1" s="216"/>
      <c r="C1" s="216"/>
      <c r="D1" s="216"/>
      <c r="E1" s="216"/>
      <c r="F1" s="217"/>
      <c r="G1" s="9" t="s">
        <v>0</v>
      </c>
      <c r="H1" s="296"/>
      <c r="I1" s="296"/>
      <c r="J1" s="297"/>
      <c r="K1" s="128"/>
      <c r="L1" s="312"/>
      <c r="M1" s="313"/>
      <c r="N1" s="60"/>
      <c r="O1" s="60"/>
      <c r="P1" s="60"/>
      <c r="Q1" s="60"/>
      <c r="R1" s="60"/>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row>
    <row r="2" spans="1:186" ht="15.95" customHeight="1" thickBot="1" x14ac:dyDescent="0.3">
      <c r="A2" s="220" t="s">
        <v>138</v>
      </c>
      <c r="B2" s="221"/>
      <c r="C2" s="221"/>
      <c r="D2" s="221"/>
      <c r="E2" s="221"/>
      <c r="F2" s="222"/>
      <c r="G2" s="10" t="s">
        <v>141</v>
      </c>
      <c r="H2" s="298"/>
      <c r="I2" s="298"/>
      <c r="J2" s="299"/>
      <c r="K2" s="127" t="s">
        <v>144</v>
      </c>
      <c r="L2" s="314"/>
      <c r="M2" s="315"/>
      <c r="N2" s="60"/>
      <c r="O2" s="60"/>
      <c r="P2" s="60"/>
      <c r="Q2" s="60"/>
      <c r="R2" s="60"/>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row>
    <row r="3" spans="1:186" ht="15.95" customHeight="1" x14ac:dyDescent="0.25">
      <c r="A3" s="48" t="s">
        <v>4</v>
      </c>
      <c r="B3" s="218" t="s">
        <v>20</v>
      </c>
      <c r="C3" s="219"/>
      <c r="D3" s="219"/>
      <c r="E3" s="219"/>
      <c r="F3" s="50"/>
      <c r="G3" s="11" t="s">
        <v>3</v>
      </c>
      <c r="H3" s="329"/>
      <c r="I3" s="329"/>
      <c r="J3" s="330"/>
      <c r="K3" s="129" t="s">
        <v>2</v>
      </c>
      <c r="L3" s="316"/>
      <c r="M3" s="317"/>
      <c r="N3" s="60"/>
      <c r="O3" s="60"/>
      <c r="P3" s="60"/>
      <c r="Q3" s="60"/>
      <c r="R3" s="60"/>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row>
    <row r="4" spans="1:186" ht="15.6" customHeight="1" thickBot="1" x14ac:dyDescent="0.3">
      <c r="A4" s="230" t="s">
        <v>24</v>
      </c>
      <c r="B4" s="300" t="s">
        <v>64</v>
      </c>
      <c r="C4" s="301"/>
      <c r="D4" s="301"/>
      <c r="E4" s="301"/>
      <c r="F4" s="301"/>
      <c r="G4" s="301"/>
      <c r="H4" s="301"/>
      <c r="I4" s="301"/>
      <c r="J4" s="301"/>
      <c r="K4" s="301"/>
      <c r="L4" s="301"/>
      <c r="M4" s="302"/>
      <c r="N4" s="60"/>
      <c r="O4" s="60"/>
      <c r="P4" s="60"/>
      <c r="Q4" s="60"/>
      <c r="R4" s="60"/>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row>
    <row r="5" spans="1:186" ht="15.6" customHeight="1" x14ac:dyDescent="0.25">
      <c r="A5" s="230"/>
      <c r="B5" s="322"/>
      <c r="C5" s="323"/>
      <c r="D5" s="323"/>
      <c r="E5" s="323"/>
      <c r="F5" s="323"/>
      <c r="G5" s="323"/>
      <c r="H5" s="323"/>
      <c r="I5" s="323"/>
      <c r="J5" s="323"/>
      <c r="K5" s="323"/>
      <c r="L5" s="323"/>
      <c r="M5" s="324"/>
      <c r="N5" s="60"/>
      <c r="O5" s="60"/>
      <c r="P5" s="60"/>
      <c r="Q5" s="60"/>
      <c r="R5" s="60"/>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row>
    <row r="6" spans="1:186" ht="14.1" customHeight="1" thickBot="1" x14ac:dyDescent="0.3">
      <c r="A6" s="231"/>
      <c r="B6" s="325"/>
      <c r="C6" s="326"/>
      <c r="D6" s="326"/>
      <c r="E6" s="326"/>
      <c r="F6" s="326"/>
      <c r="G6" s="326"/>
      <c r="H6" s="326"/>
      <c r="I6" s="326"/>
      <c r="J6" s="326"/>
      <c r="K6" s="326"/>
      <c r="L6" s="326"/>
      <c r="M6" s="327"/>
      <c r="N6" s="60"/>
      <c r="O6" s="60"/>
      <c r="P6" s="60"/>
      <c r="Q6" s="60"/>
      <c r="R6" s="60"/>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row>
    <row r="7" spans="1:186" ht="15" customHeight="1" thickBot="1" x14ac:dyDescent="0.3">
      <c r="A7" s="34" t="s">
        <v>9</v>
      </c>
      <c r="B7" s="12" t="s">
        <v>84</v>
      </c>
      <c r="C7" s="13"/>
      <c r="D7" s="13"/>
      <c r="E7" s="14"/>
      <c r="F7" s="53"/>
      <c r="G7" s="53"/>
      <c r="H7" s="53"/>
      <c r="I7" s="53"/>
      <c r="J7" s="54"/>
      <c r="K7" s="320" t="s">
        <v>62</v>
      </c>
      <c r="L7" s="320" t="s">
        <v>168</v>
      </c>
      <c r="M7" s="318" t="s">
        <v>7</v>
      </c>
      <c r="N7" s="60"/>
      <c r="O7" s="60"/>
      <c r="P7" s="60"/>
      <c r="Q7" s="60"/>
      <c r="R7" s="60"/>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row>
    <row r="8" spans="1:186" ht="11.25" customHeight="1" x14ac:dyDescent="0.25">
      <c r="A8" s="223"/>
      <c r="B8" s="226" t="s">
        <v>6</v>
      </c>
      <c r="C8" s="227"/>
      <c r="D8" s="227"/>
      <c r="E8" s="227"/>
      <c r="F8" s="224" t="s">
        <v>83</v>
      </c>
      <c r="G8" s="224" t="s">
        <v>83</v>
      </c>
      <c r="H8" s="224" t="s">
        <v>83</v>
      </c>
      <c r="I8" s="224" t="s">
        <v>83</v>
      </c>
      <c r="J8" s="332" t="s">
        <v>83</v>
      </c>
      <c r="K8" s="320"/>
      <c r="L8" s="320"/>
      <c r="M8" s="318"/>
      <c r="N8" s="60"/>
      <c r="O8" s="61" t="s">
        <v>34</v>
      </c>
      <c r="P8" s="60"/>
      <c r="Q8" s="60"/>
      <c r="R8" s="60"/>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row>
    <row r="9" spans="1:186" ht="6.75" customHeight="1" thickBot="1" x14ac:dyDescent="0.3">
      <c r="A9" s="223"/>
      <c r="B9" s="228"/>
      <c r="C9" s="229"/>
      <c r="D9" s="229"/>
      <c r="E9" s="229"/>
      <c r="F9" s="328"/>
      <c r="G9" s="225"/>
      <c r="H9" s="225"/>
      <c r="I9" s="225"/>
      <c r="J9" s="333"/>
      <c r="K9" s="320"/>
      <c r="L9" s="320"/>
      <c r="M9" s="318"/>
      <c r="N9" s="60"/>
      <c r="O9" s="61" t="s">
        <v>34</v>
      </c>
      <c r="P9" s="60"/>
      <c r="Q9" s="60"/>
      <c r="R9" s="60"/>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row>
    <row r="10" spans="1:186" ht="10.5" customHeight="1" x14ac:dyDescent="0.25">
      <c r="A10" s="353" t="s">
        <v>17</v>
      </c>
      <c r="B10" s="226" t="s">
        <v>8</v>
      </c>
      <c r="C10" s="227"/>
      <c r="D10" s="227"/>
      <c r="E10" s="227"/>
      <c r="F10" s="224" t="s">
        <v>83</v>
      </c>
      <c r="G10" s="224" t="s">
        <v>83</v>
      </c>
      <c r="H10" s="224" t="s">
        <v>83</v>
      </c>
      <c r="I10" s="224" t="s">
        <v>83</v>
      </c>
      <c r="J10" s="332" t="s">
        <v>83</v>
      </c>
      <c r="K10" s="320"/>
      <c r="L10" s="320"/>
      <c r="M10" s="318"/>
      <c r="N10" s="60"/>
      <c r="O10" s="60"/>
      <c r="P10" s="60"/>
      <c r="Q10" s="60"/>
      <c r="R10" s="6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row>
    <row r="11" spans="1:186" ht="8.25" customHeight="1" thickBot="1" x14ac:dyDescent="0.3">
      <c r="A11" s="353"/>
      <c r="B11" s="228"/>
      <c r="C11" s="229"/>
      <c r="D11" s="229"/>
      <c r="E11" s="229"/>
      <c r="F11" s="225"/>
      <c r="G11" s="225"/>
      <c r="H11" s="225"/>
      <c r="I11" s="225"/>
      <c r="J11" s="333"/>
      <c r="K11" s="321"/>
      <c r="L11" s="321"/>
      <c r="M11" s="319"/>
      <c r="N11" s="60"/>
      <c r="O11" s="60"/>
      <c r="P11" s="60"/>
      <c r="Q11" s="60"/>
      <c r="R11" s="60"/>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row>
    <row r="12" spans="1:186" ht="40.5" customHeight="1" thickBot="1" x14ac:dyDescent="0.3">
      <c r="A12" s="353"/>
      <c r="B12" s="350" t="s">
        <v>137</v>
      </c>
      <c r="C12" s="351"/>
      <c r="D12" s="351"/>
      <c r="E12" s="352"/>
      <c r="F12" s="3" t="s">
        <v>34</v>
      </c>
      <c r="G12" s="3" t="s">
        <v>34</v>
      </c>
      <c r="H12" s="3" t="s">
        <v>34</v>
      </c>
      <c r="I12" s="3" t="s">
        <v>34</v>
      </c>
      <c r="J12" s="3" t="s">
        <v>34</v>
      </c>
      <c r="K12" s="334"/>
      <c r="L12" s="335"/>
      <c r="M12" s="336"/>
      <c r="N12" s="60"/>
      <c r="O12" s="60"/>
      <c r="P12" s="60"/>
      <c r="Q12" s="60"/>
      <c r="R12" s="60"/>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row>
    <row r="13" spans="1:186" ht="15" customHeight="1" x14ac:dyDescent="0.25">
      <c r="A13" s="353"/>
      <c r="B13" s="15">
        <v>2</v>
      </c>
      <c r="C13" s="190" t="s">
        <v>73</v>
      </c>
      <c r="D13" s="191"/>
      <c r="E13" s="192"/>
      <c r="F13" s="101" t="str">
        <f>IF(('-'!C13)=0, " ", ('-'!C13))</f>
        <v xml:space="preserve"> </v>
      </c>
      <c r="G13" s="101" t="str">
        <f>IF(('-'!G13)=0, " ", ('-'!G13))</f>
        <v xml:space="preserve"> </v>
      </c>
      <c r="H13" s="101" t="str">
        <f>IF(('-'!K13)=0, " ", ('-'!K13))</f>
        <v xml:space="preserve"> </v>
      </c>
      <c r="I13" s="101" t="str">
        <f>IF(('-'!O13)=0, " ", ('-'!O13))</f>
        <v xml:space="preserve"> </v>
      </c>
      <c r="J13" s="101" t="str">
        <f>IF(('-'!S13)=0, " ", ('-'!S13))</f>
        <v xml:space="preserve"> </v>
      </c>
      <c r="K13" s="102" t="str">
        <f>IF(SUM(F13:J13)=0," ",(SUM(F13:J13)))</f>
        <v xml:space="preserve"> </v>
      </c>
      <c r="L13" s="4"/>
      <c r="M13" s="102" t="str">
        <f>IF(SUM(F13:J13)+L13=0," ",IF(SUM(F13:J13)=0,L13,K13-L13))</f>
        <v xml:space="preserve"> </v>
      </c>
      <c r="N13" s="60"/>
      <c r="O13" s="60"/>
      <c r="P13" s="60"/>
      <c r="Q13" s="60"/>
      <c r="R13" s="60"/>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row>
    <row r="14" spans="1:186" ht="15" customHeight="1" x14ac:dyDescent="0.25">
      <c r="A14" s="353"/>
      <c r="B14" s="15">
        <v>3</v>
      </c>
      <c r="C14" s="190" t="s">
        <v>66</v>
      </c>
      <c r="D14" s="191"/>
      <c r="E14" s="192"/>
      <c r="F14" s="4"/>
      <c r="G14" s="4"/>
      <c r="H14" s="4"/>
      <c r="I14" s="4"/>
      <c r="J14" s="4"/>
      <c r="K14" s="102" t="str">
        <f>IF(SUM(F14:J14)=0," ",(SUM(F14:J14)))</f>
        <v xml:space="preserve"> </v>
      </c>
      <c r="L14" s="4"/>
      <c r="M14" s="102" t="str">
        <f t="shared" ref="M14:M21" si="0">IF(SUM(F14:J14)+L14=0," ",IF(SUM(F14:J14)=0,L14,K14-L14))</f>
        <v xml:space="preserve"> </v>
      </c>
      <c r="N14" s="60"/>
      <c r="O14" s="61"/>
      <c r="P14" s="60"/>
      <c r="Q14" s="60" t="s">
        <v>34</v>
      </c>
      <c r="R14" s="60"/>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row>
    <row r="15" spans="1:186" ht="15" customHeight="1" x14ac:dyDescent="0.25">
      <c r="A15" s="353"/>
      <c r="B15" s="15">
        <v>4</v>
      </c>
      <c r="C15" s="190" t="s">
        <v>67</v>
      </c>
      <c r="D15" s="191"/>
      <c r="E15" s="192"/>
      <c r="F15" s="4"/>
      <c r="G15" s="4"/>
      <c r="H15" s="4"/>
      <c r="I15" s="4"/>
      <c r="J15" s="4"/>
      <c r="K15" s="102" t="str">
        <f t="shared" ref="K15:K21" si="1">IF(SUM(F15:J15)=0," ",(SUM(F15:J15)))</f>
        <v xml:space="preserve"> </v>
      </c>
      <c r="L15" s="90"/>
      <c r="M15" s="102" t="str">
        <f t="shared" si="0"/>
        <v xml:space="preserve"> </v>
      </c>
      <c r="N15" s="60"/>
      <c r="O15" s="60"/>
      <c r="P15" s="60"/>
      <c r="Q15" s="60" t="s">
        <v>34</v>
      </c>
      <c r="R15" s="60"/>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row>
    <row r="16" spans="1:186" ht="15" customHeight="1" x14ac:dyDescent="0.25">
      <c r="A16" s="353"/>
      <c r="B16" s="15">
        <v>5</v>
      </c>
      <c r="C16" s="190" t="s">
        <v>68</v>
      </c>
      <c r="D16" s="191"/>
      <c r="E16" s="192"/>
      <c r="F16" s="4"/>
      <c r="G16" s="4"/>
      <c r="H16" s="4"/>
      <c r="I16" s="4"/>
      <c r="J16" s="4"/>
      <c r="K16" s="102" t="str">
        <f t="shared" si="1"/>
        <v xml:space="preserve"> </v>
      </c>
      <c r="L16" s="4"/>
      <c r="M16" s="102" t="str">
        <f t="shared" si="0"/>
        <v xml:space="preserve"> </v>
      </c>
      <c r="N16" s="60"/>
      <c r="O16" s="60"/>
      <c r="P16" s="60"/>
      <c r="Q16" s="60"/>
      <c r="R16" s="60"/>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row>
    <row r="17" spans="1:186" ht="15" customHeight="1" x14ac:dyDescent="0.25">
      <c r="A17" s="353"/>
      <c r="B17" s="15">
        <v>6</v>
      </c>
      <c r="C17" s="190" t="s">
        <v>69</v>
      </c>
      <c r="D17" s="191"/>
      <c r="E17" s="192"/>
      <c r="F17" s="4"/>
      <c r="G17" s="4"/>
      <c r="H17" s="4"/>
      <c r="I17" s="4"/>
      <c r="J17" s="4"/>
      <c r="K17" s="102" t="str">
        <f t="shared" si="1"/>
        <v xml:space="preserve"> </v>
      </c>
      <c r="L17" s="4"/>
      <c r="M17" s="102" t="str">
        <f t="shared" si="0"/>
        <v xml:space="preserve"> </v>
      </c>
      <c r="N17" s="60"/>
      <c r="O17" s="60"/>
      <c r="P17" s="60"/>
      <c r="Q17" s="60"/>
      <c r="R17" s="60"/>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row>
    <row r="18" spans="1:186" ht="15" customHeight="1" x14ac:dyDescent="0.25">
      <c r="A18" s="353"/>
      <c r="B18" s="16">
        <v>7</v>
      </c>
      <c r="C18" s="212" t="s">
        <v>70</v>
      </c>
      <c r="D18" s="213"/>
      <c r="E18" s="214"/>
      <c r="F18" s="4"/>
      <c r="G18" s="4"/>
      <c r="H18" s="4"/>
      <c r="I18" s="4"/>
      <c r="J18" s="4"/>
      <c r="K18" s="102" t="str">
        <f t="shared" si="1"/>
        <v xml:space="preserve"> </v>
      </c>
      <c r="L18" s="4"/>
      <c r="M18" s="102" t="str">
        <f t="shared" si="0"/>
        <v xml:space="preserve"> </v>
      </c>
      <c r="N18" s="60"/>
      <c r="O18" s="60"/>
      <c r="P18" s="60"/>
      <c r="Q18" s="60"/>
      <c r="R18" s="60"/>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row>
    <row r="19" spans="1:186" ht="15" customHeight="1" x14ac:dyDescent="0.25">
      <c r="A19" s="353"/>
      <c r="B19" s="17">
        <v>8</v>
      </c>
      <c r="C19" s="163" t="s">
        <v>71</v>
      </c>
      <c r="D19" s="164"/>
      <c r="E19" s="165"/>
      <c r="F19" s="4"/>
      <c r="G19" s="4"/>
      <c r="H19" s="4"/>
      <c r="I19" s="4"/>
      <c r="J19" s="4"/>
      <c r="K19" s="102" t="str">
        <f t="shared" si="1"/>
        <v xml:space="preserve"> </v>
      </c>
      <c r="L19" s="4"/>
      <c r="M19" s="102" t="str">
        <f t="shared" si="0"/>
        <v xml:space="preserve"> </v>
      </c>
      <c r="N19" s="60"/>
      <c r="O19" s="60"/>
      <c r="P19" s="60"/>
      <c r="Q19" s="60"/>
      <c r="R19" s="60"/>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row>
    <row r="20" spans="1:186" ht="15" customHeight="1" x14ac:dyDescent="0.25">
      <c r="A20" s="353"/>
      <c r="B20" s="17">
        <v>9</v>
      </c>
      <c r="C20" s="163" t="s">
        <v>72</v>
      </c>
      <c r="D20" s="164"/>
      <c r="E20" s="165"/>
      <c r="F20" s="4"/>
      <c r="G20" s="4"/>
      <c r="H20" s="4"/>
      <c r="I20" s="4"/>
      <c r="J20" s="4"/>
      <c r="K20" s="102" t="str">
        <f t="shared" si="1"/>
        <v xml:space="preserve"> </v>
      </c>
      <c r="L20" s="4"/>
      <c r="M20" s="102" t="str">
        <f t="shared" si="0"/>
        <v xml:space="preserve"> </v>
      </c>
      <c r="N20" s="60"/>
      <c r="O20" s="60"/>
      <c r="P20" s="60"/>
      <c r="Q20" s="60"/>
      <c r="R20" s="6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row>
    <row r="21" spans="1:186" ht="15" customHeight="1" thickBot="1" x14ac:dyDescent="0.3">
      <c r="A21" s="354"/>
      <c r="B21" s="18">
        <v>10</v>
      </c>
      <c r="C21" s="343"/>
      <c r="D21" s="344"/>
      <c r="E21" s="345"/>
      <c r="F21" s="4"/>
      <c r="G21" s="4"/>
      <c r="H21" s="4"/>
      <c r="I21" s="4"/>
      <c r="J21" s="4"/>
      <c r="K21" s="102" t="str">
        <f t="shared" si="1"/>
        <v xml:space="preserve"> </v>
      </c>
      <c r="L21" s="5"/>
      <c r="M21" s="102" t="str">
        <f t="shared" si="0"/>
        <v xml:space="preserve"> </v>
      </c>
      <c r="N21" s="60"/>
      <c r="O21" s="60"/>
      <c r="P21" s="60"/>
      <c r="Q21" s="60"/>
      <c r="R21" s="60"/>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row>
    <row r="22" spans="1:186" ht="14.1" customHeight="1" thickTop="1" x14ac:dyDescent="0.25">
      <c r="A22" s="33" t="s">
        <v>10</v>
      </c>
      <c r="B22" s="339" t="s">
        <v>93</v>
      </c>
      <c r="C22" s="340"/>
      <c r="D22" s="234" t="s">
        <v>5</v>
      </c>
      <c r="E22" s="241" t="s">
        <v>96</v>
      </c>
      <c r="F22" s="242"/>
      <c r="G22" s="241" t="s">
        <v>97</v>
      </c>
      <c r="H22" s="242"/>
      <c r="I22" s="232" t="s">
        <v>94</v>
      </c>
      <c r="J22" s="232" t="s">
        <v>95</v>
      </c>
      <c r="K22" s="232" t="s">
        <v>92</v>
      </c>
      <c r="L22" s="337" t="s">
        <v>89</v>
      </c>
      <c r="M22" s="246" t="s">
        <v>7</v>
      </c>
      <c r="N22" s="60"/>
      <c r="O22" s="60"/>
      <c r="P22" s="60"/>
      <c r="Q22" s="60"/>
      <c r="R22" s="60"/>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row>
    <row r="23" spans="1:186" ht="22.5" customHeight="1" thickBot="1" x14ac:dyDescent="0.3">
      <c r="A23" s="250" t="s">
        <v>63</v>
      </c>
      <c r="B23" s="341"/>
      <c r="C23" s="342"/>
      <c r="D23" s="235"/>
      <c r="E23" s="243"/>
      <c r="F23" s="244"/>
      <c r="G23" s="243"/>
      <c r="H23" s="244"/>
      <c r="I23" s="233"/>
      <c r="J23" s="233"/>
      <c r="K23" s="233"/>
      <c r="L23" s="338"/>
      <c r="M23" s="247"/>
      <c r="N23" s="60"/>
      <c r="O23" s="60"/>
      <c r="P23" s="60"/>
      <c r="Q23" s="60"/>
      <c r="R23" s="60"/>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row>
    <row r="24" spans="1:186" ht="15" customHeight="1" x14ac:dyDescent="0.25">
      <c r="A24" s="250"/>
      <c r="B24" s="26">
        <v>1</v>
      </c>
      <c r="C24" s="74" t="s">
        <v>83</v>
      </c>
      <c r="D24" s="51"/>
      <c r="E24" s="188"/>
      <c r="F24" s="310"/>
      <c r="G24" s="188"/>
      <c r="H24" s="189"/>
      <c r="I24" s="95"/>
      <c r="J24" s="103" t="str">
        <f>IF(I24*0.255=0," ",(I24*0.625))</f>
        <v xml:space="preserve"> </v>
      </c>
      <c r="K24" s="6"/>
      <c r="L24" s="6"/>
      <c r="M24" s="103" t="str">
        <f>IF(I24*0.625+K24-L24=0, " ", I24*0.625+K24-L24)</f>
        <v xml:space="preserve"> </v>
      </c>
      <c r="N24" s="62" t="s">
        <v>34</v>
      </c>
      <c r="O24" s="62" t="str">
        <f>IF(ISNUMBER(N24),IF(ISNUMBER(J24),"Only enter an mileage or dollar amount.",""),"")</f>
        <v/>
      </c>
      <c r="P24" s="62" t="str">
        <f>IF(ISNUMBER(O24),IF(ISNUMBER(L24),"Only enter an mileage or dollar amount.",""),"")</f>
        <v/>
      </c>
      <c r="Q24" s="60"/>
      <c r="R24" s="60"/>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row>
    <row r="25" spans="1:186" ht="15" customHeight="1" x14ac:dyDescent="0.25">
      <c r="A25" s="250"/>
      <c r="B25" s="26">
        <v>2</v>
      </c>
      <c r="C25" s="74" t="s">
        <v>83</v>
      </c>
      <c r="D25" s="51"/>
      <c r="E25" s="175"/>
      <c r="F25" s="176"/>
      <c r="G25" s="175"/>
      <c r="H25" s="245"/>
      <c r="I25" s="95"/>
      <c r="J25" s="103" t="str">
        <f>IF(I25*0.255=0," ",(I25*0.625))</f>
        <v xml:space="preserve"> </v>
      </c>
      <c r="K25" s="6"/>
      <c r="L25" s="6"/>
      <c r="M25" s="103" t="str">
        <f>IF(I25*0.625+K25-L25=0, " ", I25*0.625+K25-L25)</f>
        <v xml:space="preserve"> </v>
      </c>
      <c r="N25" s="62"/>
      <c r="O25" s="60"/>
      <c r="P25" s="60"/>
      <c r="Q25" s="60"/>
      <c r="R25" s="60"/>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row>
    <row r="26" spans="1:186" ht="15" customHeight="1" x14ac:dyDescent="0.25">
      <c r="A26" s="250"/>
      <c r="B26" s="26">
        <v>3</v>
      </c>
      <c r="C26" s="74" t="s">
        <v>83</v>
      </c>
      <c r="D26" s="51"/>
      <c r="E26" s="175"/>
      <c r="F26" s="176"/>
      <c r="G26" s="175"/>
      <c r="H26" s="245"/>
      <c r="I26" s="95"/>
      <c r="J26" s="103" t="str">
        <f>IF(I26*0.255=0," ",(I26*0.625))</f>
        <v xml:space="preserve"> </v>
      </c>
      <c r="K26" s="6"/>
      <c r="L26" s="6"/>
      <c r="M26" s="103" t="str">
        <f>IF(I26*0.625+K26-L26=0, " ", I26*0.625+K26-L26)</f>
        <v xml:space="preserve"> </v>
      </c>
      <c r="N26" s="62"/>
      <c r="O26" s="60"/>
      <c r="P26" s="60"/>
      <c r="Q26" s="60"/>
      <c r="R26" s="60"/>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row>
    <row r="27" spans="1:186" ht="15" customHeight="1" thickBot="1" x14ac:dyDescent="0.3">
      <c r="A27" s="251"/>
      <c r="B27" s="17">
        <v>4</v>
      </c>
      <c r="C27" s="74" t="s">
        <v>83</v>
      </c>
      <c r="D27" s="52"/>
      <c r="E27" s="248"/>
      <c r="F27" s="311"/>
      <c r="G27" s="248"/>
      <c r="H27" s="249"/>
      <c r="I27" s="95"/>
      <c r="J27" s="103" t="str">
        <f>IF(I27*0.255=0," ",(I27*0.625))</f>
        <v xml:space="preserve"> </v>
      </c>
      <c r="K27" s="6"/>
      <c r="L27" s="6"/>
      <c r="M27" s="103" t="str">
        <f>IF(I27*0.625+K27-L27=0, " ", I27*0.625+K27-L27)</f>
        <v xml:space="preserve"> </v>
      </c>
      <c r="N27" s="62" t="s">
        <v>34</v>
      </c>
      <c r="O27" s="60"/>
      <c r="P27" s="60"/>
      <c r="Q27" s="60"/>
      <c r="R27" s="60"/>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row>
    <row r="28" spans="1:186" ht="15" customHeight="1" thickTop="1" thickBot="1" x14ac:dyDescent="0.3">
      <c r="A28" s="355" t="s">
        <v>136</v>
      </c>
      <c r="B28" s="356"/>
      <c r="C28" s="356"/>
      <c r="D28" s="356"/>
      <c r="E28" s="356"/>
      <c r="F28" s="356"/>
      <c r="G28" s="356"/>
      <c r="H28" s="356"/>
      <c r="I28" s="105" t="str">
        <f>IF(SUM(I24:I27)=0," ",(SUM(I24:I27)))</f>
        <v xml:space="preserve"> </v>
      </c>
      <c r="J28" s="105">
        <f>(SUM(J24:J27))</f>
        <v>0</v>
      </c>
      <c r="K28" s="105">
        <f>(SUM(K24:K27))</f>
        <v>0</v>
      </c>
      <c r="L28" s="105" t="str">
        <f>IF(SUM(L24:L27)=0," ",(SUM(L24:L27)))</f>
        <v xml:space="preserve"> </v>
      </c>
      <c r="M28" s="104" t="str">
        <f>IF(SUM(M24:M27)=0, " ", (SUM(M24:M27)))</f>
        <v xml:space="preserve"> </v>
      </c>
      <c r="N28" s="62"/>
      <c r="O28" s="60"/>
      <c r="P28" s="60"/>
      <c r="Q28" s="60"/>
      <c r="R28" s="60"/>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row>
    <row r="29" spans="1:186" ht="14.1" customHeight="1" thickTop="1" x14ac:dyDescent="0.25">
      <c r="A29" s="331" t="s">
        <v>80</v>
      </c>
      <c r="B29" s="304" t="s">
        <v>88</v>
      </c>
      <c r="C29" s="305"/>
      <c r="D29" s="305"/>
      <c r="E29" s="306"/>
      <c r="F29" s="186" t="s">
        <v>74</v>
      </c>
      <c r="G29" s="236"/>
      <c r="H29" s="237"/>
      <c r="I29" s="186" t="s">
        <v>75</v>
      </c>
      <c r="J29" s="279"/>
      <c r="K29" s="237"/>
      <c r="L29" s="180"/>
      <c r="M29" s="181"/>
      <c r="N29" s="60"/>
      <c r="O29" s="61" t="s">
        <v>34</v>
      </c>
      <c r="P29" s="60"/>
      <c r="Q29" s="60"/>
      <c r="R29" s="60"/>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row>
    <row r="30" spans="1:186" ht="14.1" customHeight="1" x14ac:dyDescent="0.25">
      <c r="A30" s="250"/>
      <c r="B30" s="307"/>
      <c r="C30" s="308"/>
      <c r="D30" s="308"/>
      <c r="E30" s="309"/>
      <c r="F30" s="303"/>
      <c r="G30" s="238"/>
      <c r="H30" s="239"/>
      <c r="I30" s="187"/>
      <c r="J30" s="238"/>
      <c r="K30" s="239"/>
      <c r="L30" s="182"/>
      <c r="M30" s="183"/>
      <c r="N30" s="60"/>
      <c r="O30" s="61" t="s">
        <v>34</v>
      </c>
      <c r="P30" s="60"/>
      <c r="Q30" s="60"/>
      <c r="R30" s="6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row>
    <row r="31" spans="1:186" ht="17.25" customHeight="1" thickBot="1" x14ac:dyDescent="0.3">
      <c r="A31" s="251"/>
      <c r="B31" s="24" t="s">
        <v>87</v>
      </c>
      <c r="C31" s="25"/>
      <c r="D31" s="25"/>
      <c r="E31" s="25"/>
      <c r="F31" s="23" t="s">
        <v>5</v>
      </c>
      <c r="G31" s="193" t="s">
        <v>83</v>
      </c>
      <c r="H31" s="194"/>
      <c r="I31" s="23" t="s">
        <v>5</v>
      </c>
      <c r="J31" s="193" t="s">
        <v>83</v>
      </c>
      <c r="K31" s="194"/>
      <c r="L31" s="184"/>
      <c r="M31" s="185"/>
      <c r="N31" s="60"/>
      <c r="O31" s="61"/>
      <c r="P31" s="60"/>
      <c r="Q31" s="60"/>
      <c r="R31" s="60"/>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row>
    <row r="32" spans="1:186" ht="12.75" customHeight="1" x14ac:dyDescent="0.25">
      <c r="A32" s="357" t="s">
        <v>12</v>
      </c>
      <c r="B32" s="172" t="s">
        <v>77</v>
      </c>
      <c r="C32" s="173"/>
      <c r="D32" s="173"/>
      <c r="E32" s="173"/>
      <c r="F32" s="173"/>
      <c r="G32" s="173"/>
      <c r="H32" s="173"/>
      <c r="I32" s="173"/>
      <c r="J32" s="173"/>
      <c r="K32" s="173"/>
      <c r="L32" s="173"/>
      <c r="M32" s="174"/>
      <c r="N32" s="60"/>
      <c r="O32" s="60"/>
      <c r="P32" s="60"/>
      <c r="Q32" s="60"/>
      <c r="R32" s="60"/>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row>
    <row r="33" spans="1:186" ht="15.75" x14ac:dyDescent="0.25">
      <c r="A33" s="358"/>
      <c r="B33" s="26">
        <v>1</v>
      </c>
      <c r="C33" s="168" t="s">
        <v>79</v>
      </c>
      <c r="D33" s="169"/>
      <c r="E33" s="169"/>
      <c r="F33" s="169"/>
      <c r="G33" s="169"/>
      <c r="H33" s="169"/>
      <c r="I33" s="169"/>
      <c r="J33" s="169"/>
      <c r="K33" s="169"/>
      <c r="L33" s="169"/>
      <c r="M33" s="240"/>
      <c r="N33" s="60"/>
      <c r="O33" s="60"/>
      <c r="P33" s="60"/>
      <c r="Q33" s="60"/>
      <c r="R33" s="60"/>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row>
    <row r="34" spans="1:186" ht="27" customHeight="1" thickBot="1" x14ac:dyDescent="0.3">
      <c r="A34" s="358"/>
      <c r="B34" s="26">
        <v>2</v>
      </c>
      <c r="C34" s="168" t="s">
        <v>135</v>
      </c>
      <c r="D34" s="169"/>
      <c r="E34" s="169"/>
      <c r="F34" s="169"/>
      <c r="G34" s="169"/>
      <c r="H34" s="169"/>
      <c r="I34" s="169"/>
      <c r="J34" s="169"/>
      <c r="K34" s="170"/>
      <c r="L34" s="169"/>
      <c r="M34" s="171"/>
      <c r="N34" s="60"/>
      <c r="O34" s="60"/>
      <c r="P34" s="60"/>
      <c r="Q34" s="60"/>
      <c r="R34" s="60"/>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row>
    <row r="35" spans="1:186" ht="36.75" customHeight="1" thickTop="1" thickBot="1" x14ac:dyDescent="0.3">
      <c r="A35" s="250" t="s">
        <v>18</v>
      </c>
      <c r="B35" s="27"/>
      <c r="C35" s="28" t="s">
        <v>76</v>
      </c>
      <c r="D35" s="29" t="s">
        <v>5</v>
      </c>
      <c r="E35" s="177" t="s">
        <v>78</v>
      </c>
      <c r="F35" s="178"/>
      <c r="G35" s="177" t="s">
        <v>30</v>
      </c>
      <c r="H35" s="178"/>
      <c r="I35" s="179"/>
      <c r="J35" s="29" t="s">
        <v>81</v>
      </c>
      <c r="K35" s="30" t="s">
        <v>92</v>
      </c>
      <c r="L35" s="31" t="s">
        <v>89</v>
      </c>
      <c r="M35" s="32" t="s">
        <v>7</v>
      </c>
      <c r="N35" s="60"/>
      <c r="O35" s="60"/>
      <c r="P35" s="63"/>
      <c r="Q35" s="63"/>
      <c r="R35" s="63"/>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row>
    <row r="36" spans="1:186" ht="25.5" customHeight="1" x14ac:dyDescent="0.25">
      <c r="A36" s="250"/>
      <c r="B36" s="17">
        <v>1</v>
      </c>
      <c r="C36" s="75" t="s">
        <v>83</v>
      </c>
      <c r="D36" s="84"/>
      <c r="E36" s="166"/>
      <c r="F36" s="167"/>
      <c r="G36" s="166"/>
      <c r="H36" s="167"/>
      <c r="I36" s="204"/>
      <c r="J36" s="77" t="s">
        <v>118</v>
      </c>
      <c r="K36" s="8"/>
      <c r="L36" s="8"/>
      <c r="M36" s="103" t="str">
        <f t="shared" ref="M36:M41" si="2">IF(K36-L36=0, " ", (K36-L36))</f>
        <v xml:space="preserve"> </v>
      </c>
      <c r="N36" s="60"/>
      <c r="O36" s="60"/>
      <c r="P36" s="60"/>
      <c r="Q36" s="60"/>
      <c r="R36" s="60"/>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row>
    <row r="37" spans="1:186" ht="25.5" customHeight="1" x14ac:dyDescent="0.25">
      <c r="A37" s="250"/>
      <c r="B37" s="17">
        <v>2</v>
      </c>
      <c r="C37" s="75" t="s">
        <v>83</v>
      </c>
      <c r="D37" s="84"/>
      <c r="E37" s="166"/>
      <c r="F37" s="167"/>
      <c r="G37" s="166"/>
      <c r="H37" s="167"/>
      <c r="I37" s="204"/>
      <c r="J37" s="77" t="s">
        <v>118</v>
      </c>
      <c r="K37" s="8"/>
      <c r="L37" s="8"/>
      <c r="M37" s="103" t="str">
        <f t="shared" si="2"/>
        <v xml:space="preserve"> </v>
      </c>
      <c r="N37" s="60"/>
      <c r="O37" s="60"/>
      <c r="P37" s="60"/>
      <c r="Q37" s="60"/>
      <c r="R37" s="60"/>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row>
    <row r="38" spans="1:186" ht="25.5" customHeight="1" x14ac:dyDescent="0.2">
      <c r="A38" s="250"/>
      <c r="B38" s="17">
        <v>3</v>
      </c>
      <c r="C38" s="75" t="s">
        <v>83</v>
      </c>
      <c r="D38" s="84"/>
      <c r="E38" s="166"/>
      <c r="F38" s="167"/>
      <c r="G38" s="166"/>
      <c r="H38" s="167"/>
      <c r="I38" s="204"/>
      <c r="J38" s="77" t="s">
        <v>118</v>
      </c>
      <c r="K38" s="8"/>
      <c r="L38" s="8"/>
      <c r="M38" s="103" t="str">
        <f t="shared" si="2"/>
        <v xml:space="preserve"> </v>
      </c>
      <c r="N38" s="60"/>
      <c r="O38" s="60"/>
      <c r="P38" s="60"/>
      <c r="Q38" s="60"/>
      <c r="R38" s="60"/>
      <c r="S38" s="60"/>
      <c r="T38" s="60"/>
      <c r="U38" s="60"/>
      <c r="V38" s="60"/>
      <c r="W38" s="60"/>
      <c r="X38" s="60"/>
      <c r="Y38" s="60"/>
      <c r="Z38" s="60"/>
      <c r="AA38" s="70"/>
      <c r="AG38" s="70"/>
      <c r="AH38" s="70"/>
      <c r="AI38" s="70"/>
      <c r="AK38" s="70"/>
      <c r="AL38" s="70"/>
      <c r="AM38" s="70"/>
      <c r="AO38" s="70"/>
      <c r="AP38" s="70"/>
      <c r="AQ38" s="70"/>
      <c r="AS38" s="70"/>
      <c r="AT38" s="70"/>
      <c r="AU38" s="70"/>
      <c r="AV38" s="70"/>
      <c r="AW38" s="70"/>
      <c r="AX38" s="70"/>
      <c r="AY38" s="70"/>
    </row>
    <row r="39" spans="1:186" ht="25.5" customHeight="1" x14ac:dyDescent="0.2">
      <c r="A39" s="250"/>
      <c r="B39" s="17">
        <v>4</v>
      </c>
      <c r="C39" s="75" t="s">
        <v>83</v>
      </c>
      <c r="D39" s="84"/>
      <c r="E39" s="166"/>
      <c r="F39" s="167"/>
      <c r="G39" s="166"/>
      <c r="H39" s="167"/>
      <c r="I39" s="204"/>
      <c r="J39" s="77" t="s">
        <v>118</v>
      </c>
      <c r="K39" s="8"/>
      <c r="L39" s="8"/>
      <c r="M39" s="103" t="str">
        <f t="shared" si="2"/>
        <v xml:space="preserve"> </v>
      </c>
      <c r="N39" s="60"/>
      <c r="O39" s="60"/>
      <c r="P39" s="60"/>
      <c r="Q39" s="60"/>
      <c r="R39" s="60"/>
      <c r="S39" s="60"/>
      <c r="T39" s="60"/>
      <c r="U39" s="60"/>
      <c r="V39" s="60"/>
      <c r="W39" s="60"/>
      <c r="X39" s="60"/>
      <c r="Y39" s="60"/>
      <c r="Z39" s="60"/>
    </row>
    <row r="40" spans="1:186" ht="25.5" customHeight="1" x14ac:dyDescent="0.2">
      <c r="A40" s="250"/>
      <c r="B40" s="17">
        <v>5</v>
      </c>
      <c r="C40" s="75" t="s">
        <v>83</v>
      </c>
      <c r="D40" s="84"/>
      <c r="E40" s="166"/>
      <c r="F40" s="167"/>
      <c r="G40" s="166"/>
      <c r="H40" s="167"/>
      <c r="I40" s="204"/>
      <c r="J40" s="77" t="s">
        <v>118</v>
      </c>
      <c r="K40" s="8"/>
      <c r="L40" s="8"/>
      <c r="M40" s="103" t="str">
        <f t="shared" si="2"/>
        <v xml:space="preserve"> </v>
      </c>
      <c r="N40" s="60"/>
      <c r="O40" s="60"/>
      <c r="P40" s="60"/>
      <c r="Q40" s="60"/>
      <c r="R40" s="60"/>
      <c r="S40" s="60"/>
      <c r="T40" s="60"/>
      <c r="U40" s="60"/>
      <c r="V40" s="60"/>
      <c r="W40" s="60"/>
      <c r="X40" s="60"/>
      <c r="Y40" s="60"/>
      <c r="Z40" s="60"/>
    </row>
    <row r="41" spans="1:186" ht="25.5" customHeight="1" thickBot="1" x14ac:dyDescent="0.25">
      <c r="A41" s="251"/>
      <c r="B41" s="47">
        <v>6</v>
      </c>
      <c r="C41" s="75" t="s">
        <v>83</v>
      </c>
      <c r="D41" s="85"/>
      <c r="E41" s="348"/>
      <c r="F41" s="349"/>
      <c r="G41" s="166"/>
      <c r="H41" s="167"/>
      <c r="I41" s="204"/>
      <c r="J41" s="77" t="s">
        <v>118</v>
      </c>
      <c r="K41" s="8"/>
      <c r="L41" s="8"/>
      <c r="M41" s="103" t="str">
        <f t="shared" si="2"/>
        <v xml:space="preserve"> </v>
      </c>
      <c r="N41" s="60"/>
      <c r="O41" s="60"/>
      <c r="P41" s="60"/>
      <c r="Q41" s="60"/>
      <c r="R41" s="60"/>
      <c r="S41" s="60"/>
      <c r="T41" s="60"/>
      <c r="U41" s="60"/>
      <c r="V41" s="60"/>
      <c r="W41" s="60"/>
      <c r="X41" s="60"/>
      <c r="Y41" s="60"/>
      <c r="Z41" s="60"/>
    </row>
    <row r="42" spans="1:186" ht="15.95" customHeight="1" x14ac:dyDescent="0.25">
      <c r="A42" s="357" t="s">
        <v>22</v>
      </c>
      <c r="B42" s="284" t="s">
        <v>19</v>
      </c>
      <c r="C42" s="285"/>
      <c r="D42" s="365" t="s">
        <v>34</v>
      </c>
      <c r="E42" s="365"/>
      <c r="F42" s="365"/>
      <c r="G42" s="365"/>
      <c r="H42" s="365"/>
      <c r="I42" s="365"/>
      <c r="J42" s="366"/>
      <c r="K42" s="277" t="s">
        <v>27</v>
      </c>
      <c r="L42" s="278"/>
      <c r="M42" s="106">
        <f>(SUM(K36:K41)+SUM(K13:K21)+J28+K28+SUM('S&amp;E&gt;500 and Entertainment Exp'!K10:K59)+'Travel Expenses (2-3)'!M32+'Travel Expenses (2-3)'!M65+'Travel Expenses (4-5)'!M32+'Travel Expenses (4-5)'!M65+'Travel Expenses (6-7)'!M32+'Travel Expenses (6-7)'!M65+'Travel Expenses (8-9)'!M32+'Travel Expenses (8-9)'!M65)</f>
        <v>0</v>
      </c>
      <c r="N42" s="60"/>
      <c r="O42" s="64" t="s">
        <v>167</v>
      </c>
      <c r="P42" s="64"/>
      <c r="Q42" s="64"/>
      <c r="R42" s="64"/>
      <c r="S42"/>
      <c r="T42"/>
      <c r="U42" s="60"/>
      <c r="V42" s="60"/>
      <c r="W42" s="60"/>
      <c r="X42" s="60"/>
      <c r="Y42" s="60"/>
      <c r="Z42" s="60"/>
    </row>
    <row r="43" spans="1:186" ht="24" customHeight="1" x14ac:dyDescent="0.2">
      <c r="A43" s="358"/>
      <c r="B43" s="362"/>
      <c r="C43" s="363"/>
      <c r="D43" s="363"/>
      <c r="E43" s="363"/>
      <c r="F43" s="363"/>
      <c r="G43" s="363"/>
      <c r="H43" s="363"/>
      <c r="I43" s="363"/>
      <c r="J43" s="364"/>
      <c r="K43" s="294" t="s">
        <v>162</v>
      </c>
      <c r="L43" s="206"/>
      <c r="M43" s="152">
        <f>(SUM(L13:L21)+SUM(L36:L41)+SUM('S&amp;E&gt;500 and Entertainment Exp'!L10:L59)+SUM(L24:L27)+SUM('Travel Expenses (2-3)'!L13:L21)+SUM('Travel Expenses (2-3)'!L24:L27)+SUM('Travel Expenses (2-3)'!L46:L54)+SUM('Travel Expenses (2-3)'!L57:L60)+SUM('Travel Expenses (4-5)'!L13:L21)+SUM('Travel Expenses (4-5)'!L24:L27)+SUM('Travel Expenses (4-5)'!L46:L54)+SUM('Travel Expenses (4-5)'!L57:L60)+SUM('Travel Expenses (6-7)'!L13:L21)+SUM('Travel Expenses (6-7)'!L24:L27)+SUM('Travel Expenses (6-7)'!L46:L54)+SUM('Travel Expenses (6-7)'!L57:L60)+SUM('Travel Expenses (8-9)'!L13:L21)+SUM('Travel Expenses (8-9)'!L24:L27)+SUM('Travel Expenses (8-9)'!L46:L54)+SUM('Travel Expenses (8-9)'!L57:L60))</f>
        <v>0</v>
      </c>
      <c r="N43" s="60"/>
      <c r="O43" s="157" t="s">
        <v>167</v>
      </c>
      <c r="P43" s="157"/>
      <c r="Q43" s="157"/>
      <c r="R43" s="157"/>
      <c r="S43" s="60"/>
      <c r="T43" s="60"/>
      <c r="U43" s="60"/>
      <c r="V43" s="60"/>
      <c r="W43" s="60"/>
      <c r="X43" s="60"/>
      <c r="Y43" s="60"/>
      <c r="Z43" s="60"/>
    </row>
    <row r="44" spans="1:186" ht="23.25" customHeight="1" x14ac:dyDescent="0.2">
      <c r="A44" s="358"/>
      <c r="B44" s="362"/>
      <c r="C44" s="363"/>
      <c r="D44" s="363"/>
      <c r="E44" s="363"/>
      <c r="F44" s="363"/>
      <c r="G44" s="363"/>
      <c r="H44" s="363"/>
      <c r="I44" s="363"/>
      <c r="J44" s="364"/>
      <c r="K44" s="282" t="s">
        <v>164</v>
      </c>
      <c r="L44" s="283"/>
      <c r="M44" s="152"/>
      <c r="N44" s="60"/>
      <c r="O44" s="346" t="s">
        <v>166</v>
      </c>
      <c r="P44" s="346"/>
      <c r="Q44" s="346"/>
      <c r="R44" s="346"/>
      <c r="S44" s="60"/>
      <c r="T44" s="60"/>
      <c r="U44" s="60"/>
      <c r="V44" s="60"/>
      <c r="W44" s="60"/>
      <c r="X44" s="60"/>
      <c r="Y44" s="60"/>
      <c r="Z44" s="60"/>
    </row>
    <row r="45" spans="1:186" ht="12" customHeight="1" thickBot="1" x14ac:dyDescent="0.25">
      <c r="A45" s="361"/>
      <c r="B45" s="325"/>
      <c r="C45" s="326"/>
      <c r="D45" s="326"/>
      <c r="E45" s="326"/>
      <c r="F45" s="326"/>
      <c r="G45" s="326"/>
      <c r="H45" s="326"/>
      <c r="I45" s="326"/>
      <c r="J45" s="327"/>
      <c r="K45" s="282" t="s">
        <v>163</v>
      </c>
      <c r="L45" s="283"/>
      <c r="M45" s="158">
        <f>IF(M44=0,,M43+M44)</f>
        <v>0</v>
      </c>
      <c r="N45" s="60"/>
      <c r="O45" s="346"/>
      <c r="P45" s="346"/>
      <c r="Q45" s="346"/>
      <c r="R45" s="346"/>
      <c r="S45" s="60"/>
      <c r="T45" s="60"/>
      <c r="U45" s="60"/>
      <c r="V45" s="60"/>
      <c r="W45" s="60"/>
      <c r="X45" s="60"/>
      <c r="Y45" s="60"/>
      <c r="Z45" s="60"/>
    </row>
    <row r="46" spans="1:186" ht="24.75" customHeight="1" thickBot="1" x14ac:dyDescent="0.25">
      <c r="A46" s="34" t="s">
        <v>25</v>
      </c>
      <c r="B46" s="286" t="s">
        <v>105</v>
      </c>
      <c r="C46" s="287"/>
      <c r="D46" s="287"/>
      <c r="E46" s="287"/>
      <c r="F46" s="287"/>
      <c r="G46" s="287"/>
      <c r="H46" s="287"/>
      <c r="I46" s="287"/>
      <c r="J46" s="288"/>
      <c r="K46" s="280" t="s">
        <v>161</v>
      </c>
      <c r="L46" s="281"/>
      <c r="M46" s="153"/>
      <c r="N46" s="60"/>
      <c r="O46" s="347" t="s">
        <v>165</v>
      </c>
      <c r="P46" s="347"/>
      <c r="Q46" s="347"/>
      <c r="R46" s="347"/>
      <c r="S46" s="60"/>
      <c r="T46" s="60"/>
      <c r="U46" s="60"/>
      <c r="V46" s="60"/>
      <c r="W46" s="60"/>
      <c r="X46" s="60"/>
      <c r="Y46" s="60"/>
      <c r="Z46" s="60"/>
    </row>
    <row r="47" spans="1:186" ht="12.6" customHeight="1" x14ac:dyDescent="0.2">
      <c r="A47" s="250" t="s">
        <v>21</v>
      </c>
      <c r="B47" s="269" t="s">
        <v>32</v>
      </c>
      <c r="C47" s="270"/>
      <c r="D47" s="270"/>
      <c r="E47" s="270"/>
      <c r="F47" s="292" t="s">
        <v>11</v>
      </c>
      <c r="G47" s="269" t="s">
        <v>159</v>
      </c>
      <c r="H47" s="270"/>
      <c r="I47" s="270"/>
      <c r="J47" s="292" t="s">
        <v>11</v>
      </c>
      <c r="K47" s="205" t="s">
        <v>104</v>
      </c>
      <c r="L47" s="206"/>
      <c r="M47" s="275">
        <f>IF(ISERROR(+M42-M43-M46), " ", (+M42-M43-M46))</f>
        <v>0</v>
      </c>
      <c r="N47" s="60"/>
      <c r="O47" s="60" t="s">
        <v>172</v>
      </c>
      <c r="P47" s="60"/>
      <c r="Q47" s="60"/>
      <c r="R47" s="60"/>
      <c r="S47" s="60"/>
      <c r="T47" s="60"/>
      <c r="U47" s="60"/>
      <c r="V47" s="60"/>
      <c r="W47" s="60"/>
      <c r="X47" s="60"/>
      <c r="Y47" s="60"/>
      <c r="Z47" s="60"/>
    </row>
    <row r="48" spans="1:186" ht="29.25" customHeight="1" thickBot="1" x14ac:dyDescent="0.3">
      <c r="A48" s="250"/>
      <c r="B48" s="359"/>
      <c r="C48" s="360"/>
      <c r="D48" s="360"/>
      <c r="E48" s="360"/>
      <c r="F48" s="293"/>
      <c r="G48" s="271"/>
      <c r="H48" s="272"/>
      <c r="I48" s="272"/>
      <c r="J48" s="295"/>
      <c r="K48" s="207"/>
      <c r="L48" s="208"/>
      <c r="M48" s="276"/>
      <c r="N48" s="60"/>
      <c r="O48"/>
      <c r="P48"/>
      <c r="Q48"/>
      <c r="R48"/>
      <c r="S48" s="60"/>
      <c r="T48" s="60"/>
      <c r="U48" s="60"/>
      <c r="V48" s="60"/>
      <c r="W48" s="60"/>
      <c r="X48" s="60"/>
      <c r="Y48" s="60"/>
      <c r="Z48" s="60"/>
    </row>
    <row r="49" spans="1:26" ht="35.25" customHeight="1" thickBot="1" x14ac:dyDescent="0.25">
      <c r="A49" s="251"/>
      <c r="B49" s="202" t="s">
        <v>33</v>
      </c>
      <c r="C49" s="203"/>
      <c r="D49" s="203"/>
      <c r="E49" s="203"/>
      <c r="F49" s="87" t="s">
        <v>11</v>
      </c>
      <c r="G49" s="150" t="s">
        <v>160</v>
      </c>
      <c r="H49" s="151"/>
      <c r="I49" s="151"/>
      <c r="J49" s="149"/>
      <c r="K49" s="209" t="s">
        <v>90</v>
      </c>
      <c r="L49" s="210"/>
      <c r="M49" s="211"/>
      <c r="N49" s="60"/>
      <c r="P49" s="60"/>
      <c r="Q49" s="60" t="s">
        <v>34</v>
      </c>
      <c r="R49" s="60"/>
      <c r="S49" s="60"/>
      <c r="T49" s="60"/>
      <c r="U49" s="60"/>
      <c r="V49" s="60"/>
      <c r="W49" s="60"/>
      <c r="X49" s="60"/>
      <c r="Y49" s="60"/>
      <c r="Z49" s="60"/>
    </row>
    <row r="50" spans="1:26" ht="12.75" x14ac:dyDescent="0.2">
      <c r="A50" s="255" t="s">
        <v>26</v>
      </c>
      <c r="B50" s="35" t="s">
        <v>82</v>
      </c>
      <c r="C50" s="36"/>
      <c r="D50" s="36"/>
      <c r="E50" s="36"/>
      <c r="F50" s="37"/>
      <c r="G50" s="38"/>
      <c r="H50" s="36"/>
      <c r="I50" s="36"/>
      <c r="J50" s="39"/>
      <c r="K50" s="40"/>
      <c r="L50" s="40"/>
      <c r="M50" s="41"/>
      <c r="N50" s="60"/>
      <c r="O50" s="61" t="s">
        <v>85</v>
      </c>
      <c r="P50" s="60"/>
      <c r="Q50" s="60"/>
      <c r="R50" s="60"/>
      <c r="S50" s="60"/>
      <c r="T50" s="60"/>
      <c r="U50" s="60"/>
      <c r="V50" s="60"/>
      <c r="W50" s="60"/>
      <c r="X50" s="60"/>
      <c r="Y50" s="60"/>
      <c r="Z50" s="60"/>
    </row>
    <row r="51" spans="1:26" ht="16.5" customHeight="1" x14ac:dyDescent="0.2">
      <c r="A51" s="255"/>
      <c r="B51" s="256" t="s">
        <v>142</v>
      </c>
      <c r="C51" s="257"/>
      <c r="D51" s="258"/>
      <c r="E51" s="42" t="s">
        <v>143</v>
      </c>
      <c r="F51" s="262" t="s">
        <v>29</v>
      </c>
      <c r="G51" s="263"/>
      <c r="H51" s="42" t="s">
        <v>16</v>
      </c>
      <c r="I51" s="42" t="s">
        <v>13</v>
      </c>
      <c r="J51" s="262" t="s">
        <v>28</v>
      </c>
      <c r="K51" s="273"/>
      <c r="L51" s="273"/>
      <c r="M51" s="274"/>
      <c r="N51" s="60"/>
      <c r="O51" s="61" t="s">
        <v>86</v>
      </c>
      <c r="P51" s="60"/>
      <c r="Q51" s="60"/>
      <c r="R51" s="60"/>
      <c r="S51" s="60"/>
      <c r="T51" s="60"/>
      <c r="U51" s="60"/>
      <c r="V51" s="60"/>
      <c r="W51" s="60"/>
      <c r="X51" s="60"/>
      <c r="Y51" s="60"/>
      <c r="Z51" s="60"/>
    </row>
    <row r="52" spans="1:26" ht="16.5" customHeight="1" x14ac:dyDescent="0.2">
      <c r="A52" s="250" t="s">
        <v>23</v>
      </c>
      <c r="B52" s="289"/>
      <c r="C52" s="290"/>
      <c r="D52" s="291"/>
      <c r="E52" s="55"/>
      <c r="F52" s="198"/>
      <c r="G52" s="199"/>
      <c r="H52" s="56"/>
      <c r="I52" s="86"/>
      <c r="J52" s="264"/>
      <c r="K52" s="265"/>
      <c r="L52" s="265"/>
      <c r="M52" s="266"/>
      <c r="N52" s="60"/>
      <c r="O52" s="60" t="s">
        <v>91</v>
      </c>
      <c r="P52" s="60"/>
      <c r="Q52" s="60"/>
      <c r="R52" s="60"/>
      <c r="S52" s="60"/>
      <c r="T52" s="60"/>
      <c r="U52" s="60"/>
      <c r="V52" s="60"/>
      <c r="W52" s="60"/>
      <c r="X52" s="60"/>
      <c r="Y52" s="60"/>
      <c r="Z52" s="60"/>
    </row>
    <row r="53" spans="1:26" ht="16.5" customHeight="1" x14ac:dyDescent="0.2">
      <c r="A53" s="250"/>
      <c r="B53" s="195"/>
      <c r="C53" s="196"/>
      <c r="D53" s="197"/>
      <c r="E53" s="57"/>
      <c r="F53" s="200"/>
      <c r="G53" s="201"/>
      <c r="H53" s="58"/>
      <c r="I53" s="86"/>
      <c r="J53" s="264"/>
      <c r="K53" s="265"/>
      <c r="L53" s="265"/>
      <c r="M53" s="266"/>
      <c r="N53" s="60"/>
      <c r="O53" s="60" t="s">
        <v>169</v>
      </c>
      <c r="P53" s="60"/>
      <c r="Q53" s="60"/>
      <c r="R53" s="60"/>
      <c r="S53" s="60"/>
      <c r="T53" s="60"/>
      <c r="U53" s="60"/>
      <c r="V53" s="60"/>
      <c r="W53" s="60"/>
      <c r="X53" s="60"/>
      <c r="Y53" s="60"/>
      <c r="Z53" s="60"/>
    </row>
    <row r="54" spans="1:26" ht="16.5" customHeight="1" x14ac:dyDescent="0.2">
      <c r="A54" s="250"/>
      <c r="B54" s="195"/>
      <c r="C54" s="196"/>
      <c r="D54" s="197"/>
      <c r="E54" s="57"/>
      <c r="F54" s="200"/>
      <c r="G54" s="201"/>
      <c r="H54" s="58"/>
      <c r="I54" s="86"/>
      <c r="J54" s="264"/>
      <c r="K54" s="265"/>
      <c r="L54" s="265"/>
      <c r="M54" s="266"/>
      <c r="N54" s="60"/>
      <c r="P54" s="60"/>
      <c r="Q54" s="60"/>
      <c r="R54" s="60"/>
      <c r="S54" s="60"/>
      <c r="T54" s="60"/>
      <c r="U54" s="60"/>
      <c r="V54" s="60"/>
      <c r="W54" s="60"/>
      <c r="X54" s="60"/>
      <c r="Y54" s="60"/>
      <c r="Z54" s="60"/>
    </row>
    <row r="55" spans="1:26" ht="12.75" customHeight="1" x14ac:dyDescent="0.2">
      <c r="A55" s="250"/>
      <c r="B55" s="259" t="s">
        <v>15</v>
      </c>
      <c r="C55" s="260"/>
      <c r="D55" s="260"/>
      <c r="E55" s="260"/>
      <c r="F55" s="260"/>
      <c r="G55" s="261"/>
      <c r="H55" s="46" t="s">
        <v>14</v>
      </c>
      <c r="I55" s="107" t="str">
        <f>IF(SUM(I52:I54)+SUM('Accounting Allocations'!I8:I25)=0," ",SUM(I52:I54)+SUM('Accounting Allocations'!I8:I25))</f>
        <v xml:space="preserve"> </v>
      </c>
      <c r="J55" s="252" t="s">
        <v>173</v>
      </c>
      <c r="K55" s="253"/>
      <c r="L55" s="253"/>
      <c r="M55" s="254"/>
      <c r="N55" s="60"/>
      <c r="O55" s="60"/>
      <c r="P55" s="60"/>
      <c r="Q55" s="60"/>
      <c r="R55" s="60"/>
      <c r="S55" s="60"/>
      <c r="T55" s="60"/>
      <c r="U55" s="60"/>
      <c r="V55" s="60"/>
      <c r="W55" s="60"/>
      <c r="X55" s="60"/>
      <c r="Y55" s="60"/>
      <c r="Z55" s="60"/>
    </row>
    <row r="56" spans="1:26" ht="12" customHeight="1" thickBot="1" x14ac:dyDescent="0.25">
      <c r="A56" s="251"/>
      <c r="B56" s="43" t="s">
        <v>31</v>
      </c>
      <c r="C56" s="44"/>
      <c r="D56" s="44"/>
      <c r="E56" s="44"/>
      <c r="F56" s="44"/>
      <c r="G56" s="44"/>
      <c r="H56" s="45"/>
      <c r="I56" s="267"/>
      <c r="J56" s="267"/>
      <c r="K56" s="267"/>
      <c r="L56" s="267"/>
      <c r="M56" s="268"/>
      <c r="N56" s="60"/>
      <c r="O56" s="2" t="s">
        <v>171</v>
      </c>
      <c r="P56" s="60"/>
      <c r="Q56" s="60"/>
      <c r="R56" s="60"/>
      <c r="S56" s="60"/>
      <c r="T56" s="60"/>
      <c r="U56" s="60"/>
      <c r="V56" s="60"/>
      <c r="W56" s="60"/>
      <c r="X56" s="60"/>
      <c r="Y56" s="60"/>
      <c r="Z56" s="60"/>
    </row>
    <row r="57" spans="1:26" ht="15" customHeight="1" x14ac:dyDescent="0.2">
      <c r="N57" s="60"/>
      <c r="O57" s="60"/>
      <c r="P57" s="60"/>
      <c r="Q57" s="60"/>
      <c r="R57" s="60"/>
      <c r="S57" s="60"/>
      <c r="T57" s="60"/>
      <c r="U57" s="60"/>
      <c r="V57" s="60"/>
      <c r="W57" s="60"/>
      <c r="X57" s="60"/>
      <c r="Y57" s="60"/>
      <c r="Z57" s="60"/>
    </row>
    <row r="58" spans="1:26" ht="15" customHeight="1" x14ac:dyDescent="0.2">
      <c r="N58" s="60"/>
      <c r="O58" s="60"/>
      <c r="P58" s="60"/>
      <c r="Q58" s="60"/>
      <c r="R58" s="60"/>
      <c r="S58" s="60"/>
      <c r="T58" s="60"/>
      <c r="U58" s="60"/>
      <c r="V58" s="60"/>
      <c r="W58" s="60"/>
      <c r="X58" s="60"/>
      <c r="Y58" s="60"/>
      <c r="Z58" s="60"/>
    </row>
    <row r="59" spans="1:26" ht="15" customHeight="1" x14ac:dyDescent="0.2">
      <c r="N59" s="60"/>
      <c r="O59" s="60"/>
      <c r="P59" s="60"/>
      <c r="Q59" s="60"/>
      <c r="R59" s="60"/>
      <c r="S59" s="60"/>
      <c r="T59" s="60"/>
      <c r="U59" s="60"/>
      <c r="V59" s="60"/>
      <c r="W59" s="60"/>
      <c r="X59" s="60"/>
      <c r="Y59" s="60"/>
      <c r="Z59" s="60"/>
    </row>
    <row r="60" spans="1:26" ht="15" customHeight="1" x14ac:dyDescent="0.2">
      <c r="N60" s="60"/>
      <c r="O60" s="60"/>
      <c r="P60" s="60"/>
      <c r="Q60" s="60"/>
      <c r="R60" s="60"/>
      <c r="S60" s="60"/>
      <c r="T60" s="60"/>
      <c r="U60" s="60"/>
      <c r="V60" s="60"/>
      <c r="W60" s="60"/>
      <c r="X60" s="60"/>
      <c r="Y60" s="60"/>
      <c r="Z60" s="60"/>
    </row>
    <row r="61" spans="1:26" ht="15" customHeight="1" x14ac:dyDescent="0.2">
      <c r="N61" s="60"/>
      <c r="O61" s="60"/>
      <c r="P61" s="60"/>
      <c r="Q61" s="60"/>
      <c r="R61" s="60"/>
      <c r="S61" s="60"/>
      <c r="T61" s="60"/>
      <c r="U61" s="60"/>
      <c r="V61" s="60"/>
      <c r="W61" s="60"/>
      <c r="X61" s="60"/>
      <c r="Y61" s="60"/>
      <c r="Z61" s="60"/>
    </row>
    <row r="62" spans="1:26" ht="15" customHeight="1" x14ac:dyDescent="0.2">
      <c r="N62" s="60"/>
      <c r="O62" s="60"/>
      <c r="P62" s="60"/>
      <c r="Q62" s="60"/>
      <c r="R62" s="60"/>
      <c r="S62" s="60"/>
      <c r="T62" s="60"/>
      <c r="U62" s="60"/>
      <c r="V62" s="60"/>
      <c r="W62" s="60"/>
      <c r="X62" s="60"/>
      <c r="Y62" s="60"/>
      <c r="Z62" s="60"/>
    </row>
  </sheetData>
  <sheetProtection formatCells="0"/>
  <mergeCells count="125">
    <mergeCell ref="B12:E12"/>
    <mergeCell ref="G26:H26"/>
    <mergeCell ref="A10:A21"/>
    <mergeCell ref="A28:H28"/>
    <mergeCell ref="A32:A34"/>
    <mergeCell ref="B47:E48"/>
    <mergeCell ref="A47:A49"/>
    <mergeCell ref="A42:A45"/>
    <mergeCell ref="B43:J45"/>
    <mergeCell ref="D42:J42"/>
    <mergeCell ref="O44:R45"/>
    <mergeCell ref="E37:F37"/>
    <mergeCell ref="O46:R46"/>
    <mergeCell ref="E39:F39"/>
    <mergeCell ref="E40:F40"/>
    <mergeCell ref="E41:F41"/>
    <mergeCell ref="G41:I41"/>
    <mergeCell ref="G39:I39"/>
    <mergeCell ref="G37:I37"/>
    <mergeCell ref="K12:M12"/>
    <mergeCell ref="L22:L23"/>
    <mergeCell ref="K22:K23"/>
    <mergeCell ref="B22:C23"/>
    <mergeCell ref="C16:E16"/>
    <mergeCell ref="C21:E21"/>
    <mergeCell ref="C20:E20"/>
    <mergeCell ref="G22:H23"/>
    <mergeCell ref="J22:J23"/>
    <mergeCell ref="C17:E17"/>
    <mergeCell ref="A35:A41"/>
    <mergeCell ref="A23:A27"/>
    <mergeCell ref="A29:A31"/>
    <mergeCell ref="K7:K11"/>
    <mergeCell ref="J10:J11"/>
    <mergeCell ref="H10:H11"/>
    <mergeCell ref="G10:G11"/>
    <mergeCell ref="J8:J9"/>
    <mergeCell ref="I8:I9"/>
    <mergeCell ref="I10:I11"/>
    <mergeCell ref="L1:M1"/>
    <mergeCell ref="L2:M2"/>
    <mergeCell ref="L3:M3"/>
    <mergeCell ref="M7:M11"/>
    <mergeCell ref="L7:L11"/>
    <mergeCell ref="B5:M6"/>
    <mergeCell ref="F8:F9"/>
    <mergeCell ref="G8:G9"/>
    <mergeCell ref="H8:H9"/>
    <mergeCell ref="H3:J3"/>
    <mergeCell ref="H1:J1"/>
    <mergeCell ref="H2:J2"/>
    <mergeCell ref="B4:M4"/>
    <mergeCell ref="E35:F35"/>
    <mergeCell ref="F29:F30"/>
    <mergeCell ref="B29:E30"/>
    <mergeCell ref="G31:H31"/>
    <mergeCell ref="E24:F24"/>
    <mergeCell ref="E25:F25"/>
    <mergeCell ref="E27:F27"/>
    <mergeCell ref="B42:C42"/>
    <mergeCell ref="F54:G54"/>
    <mergeCell ref="B46:J46"/>
    <mergeCell ref="B54:D54"/>
    <mergeCell ref="B52:D52"/>
    <mergeCell ref="J53:M53"/>
    <mergeCell ref="F47:F48"/>
    <mergeCell ref="K43:L43"/>
    <mergeCell ref="J47:J48"/>
    <mergeCell ref="K44:L44"/>
    <mergeCell ref="G47:I48"/>
    <mergeCell ref="J52:M52"/>
    <mergeCell ref="J51:M51"/>
    <mergeCell ref="M47:M48"/>
    <mergeCell ref="K42:L42"/>
    <mergeCell ref="J29:K30"/>
    <mergeCell ref="K46:L46"/>
    <mergeCell ref="G38:I38"/>
    <mergeCell ref="K45:L45"/>
    <mergeCell ref="G36:I36"/>
    <mergeCell ref="A52:A56"/>
    <mergeCell ref="J55:M55"/>
    <mergeCell ref="A50:A51"/>
    <mergeCell ref="B51:D51"/>
    <mergeCell ref="B55:G55"/>
    <mergeCell ref="F51:G51"/>
    <mergeCell ref="J54:M54"/>
    <mergeCell ref="I56:M56"/>
    <mergeCell ref="I22:I23"/>
    <mergeCell ref="D22:D23"/>
    <mergeCell ref="G29:H30"/>
    <mergeCell ref="C33:M33"/>
    <mergeCell ref="E22:F23"/>
    <mergeCell ref="G25:H25"/>
    <mergeCell ref="M22:M23"/>
    <mergeCell ref="G27:H27"/>
    <mergeCell ref="A1:F1"/>
    <mergeCell ref="B3:E3"/>
    <mergeCell ref="A2:F2"/>
    <mergeCell ref="C15:E15"/>
    <mergeCell ref="A8:A9"/>
    <mergeCell ref="C14:E14"/>
    <mergeCell ref="F10:F11"/>
    <mergeCell ref="B8:E9"/>
    <mergeCell ref="A4:A6"/>
    <mergeCell ref="B10:E11"/>
    <mergeCell ref="C13:E13"/>
    <mergeCell ref="J31:K31"/>
    <mergeCell ref="B53:D53"/>
    <mergeCell ref="F52:G52"/>
    <mergeCell ref="F53:G53"/>
    <mergeCell ref="B49:E49"/>
    <mergeCell ref="G40:I40"/>
    <mergeCell ref="K47:L48"/>
    <mergeCell ref="K49:M49"/>
    <mergeCell ref="C18:E18"/>
    <mergeCell ref="C19:E19"/>
    <mergeCell ref="E38:F38"/>
    <mergeCell ref="E36:F36"/>
    <mergeCell ref="C34:M34"/>
    <mergeCell ref="B32:M32"/>
    <mergeCell ref="E26:F26"/>
    <mergeCell ref="G35:I35"/>
    <mergeCell ref="L29:M31"/>
    <mergeCell ref="I29:I30"/>
    <mergeCell ref="G24:H24"/>
  </mergeCells>
  <phoneticPr fontId="0" type="noConversion"/>
  <dataValidations count="5">
    <dataValidation allowBlank="1" showInputMessage="1" showErrorMessage="1" promptTitle="More Information Requested" prompt="If &quot;Yes&quot;, please list the billing period that the charge appeared on your MasterCard statement." sqref="G29:H30 J29"/>
    <dataValidation type="list" showInputMessage="1" showErrorMessage="1" sqref="C36:C41">
      <formula1>"Click Here, Entertainment, S &amp; E &gt;$500"</formula1>
    </dataValidation>
    <dataValidation type="list" allowBlank="1" showInputMessage="1" showErrorMessage="1" sqref="G8:J11 F10:F11 F8">
      <formula1>"Click Here, Before 7 am, 7am, 8 am, 9 am, 10 am, 11am, 12 pm, 1 pm, 2 pm, 3 pm, 4 pm, 5 pm, 6 pm, 7 pm, After 7 pm"</formula1>
    </dataValidation>
    <dataValidation type="list" allowBlank="1" showInputMessage="1" showErrorMessage="1" sqref="G31:H31 J31:K31">
      <formula1>"Click here, January, February, March, April, May, June, July, August, September, October, November, December"</formula1>
    </dataValidation>
    <dataValidation type="list" allowBlank="1" showInputMessage="1" showErrorMessage="1" sqref="C24:C27">
      <formula1>"Click Here, Air, Bus, Train, Personal Car"</formula1>
    </dataValidation>
  </dataValidations>
  <printOptions horizontalCentered="1"/>
  <pageMargins left="0.25" right="0.25" top="0.25" bottom="0.25" header="0.25" footer="0.25"/>
  <pageSetup scale="75" orientation="portrait" blackAndWhite="1" horizontalDpi="4294967295" vertic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258" r:id="rId4" name="Button 162">
              <controlPr defaultSize="0" print="0" autoFill="0" autoPict="0" macro="[0]!Clear_Form">
                <anchor moveWithCells="1">
                  <from>
                    <xdr:col>13</xdr:col>
                    <xdr:colOff>66675</xdr:colOff>
                    <xdr:row>0</xdr:row>
                    <xdr:rowOff>57150</xdr:rowOff>
                  </from>
                  <to>
                    <xdr:col>16</xdr:col>
                    <xdr:colOff>133350</xdr:colOff>
                    <xdr:row>2</xdr:row>
                    <xdr:rowOff>161925</xdr:rowOff>
                  </to>
                </anchor>
              </controlPr>
            </control>
          </mc:Choice>
        </mc:AlternateContent>
        <mc:AlternateContent xmlns:mc="http://schemas.openxmlformats.org/markup-compatibility/2006">
          <mc:Choice Requires="x14">
            <control shapeId="4271" r:id="rId5" name="Button 175">
              <controlPr defaultSize="0" print="0" autoFill="0" autoPict="0" macro="[0]!Clear_Header_from_Pages">
                <anchor moveWithCells="1" sizeWithCells="1">
                  <from>
                    <xdr:col>13</xdr:col>
                    <xdr:colOff>76200</xdr:colOff>
                    <xdr:row>3</xdr:row>
                    <xdr:rowOff>38100</xdr:rowOff>
                  </from>
                  <to>
                    <xdr:col>16</xdr:col>
                    <xdr:colOff>133350</xdr:colOff>
                    <xdr:row>6</xdr:row>
                    <xdr:rowOff>66675</xdr:rowOff>
                  </to>
                </anchor>
              </controlPr>
            </control>
          </mc:Choice>
        </mc:AlternateContent>
        <mc:AlternateContent xmlns:mc="http://schemas.openxmlformats.org/markup-compatibility/2006">
          <mc:Choice Requires="x14">
            <control shapeId="4341" r:id="rId6" name="Button 245">
              <controlPr defaultSize="0" print="0" autoFill="0" autoPict="0" macro="[0]!PrintBlkWhite">
                <anchor moveWithCells="1" sizeWithCells="1">
                  <from>
                    <xdr:col>13</xdr:col>
                    <xdr:colOff>66675</xdr:colOff>
                    <xdr:row>6</xdr:row>
                    <xdr:rowOff>152400</xdr:rowOff>
                  </from>
                  <to>
                    <xdr:col>16</xdr:col>
                    <xdr:colOff>133350</xdr:colOff>
                    <xdr:row>10</xdr:row>
                    <xdr:rowOff>76200</xdr:rowOff>
                  </to>
                </anchor>
              </controlPr>
            </control>
          </mc:Choice>
        </mc:AlternateContent>
        <mc:AlternateContent xmlns:mc="http://schemas.openxmlformats.org/markup-compatibility/2006">
          <mc:Choice Requires="x14">
            <control shapeId="4145" r:id="rId7" name="Check Box 49">
              <controlPr locked="0" defaultSize="0" autoFill="0" autoLine="0" autoPict="0">
                <anchor moveWithCells="1" sizeWithCells="1">
                  <from>
                    <xdr:col>5</xdr:col>
                    <xdr:colOff>0</xdr:colOff>
                    <xdr:row>11</xdr:row>
                    <xdr:rowOff>295275</xdr:rowOff>
                  </from>
                  <to>
                    <xdr:col>5</xdr:col>
                    <xdr:colOff>352425</xdr:colOff>
                    <xdr:row>11</xdr:row>
                    <xdr:rowOff>514350</xdr:rowOff>
                  </to>
                </anchor>
              </controlPr>
            </control>
          </mc:Choice>
        </mc:AlternateContent>
        <mc:AlternateContent xmlns:mc="http://schemas.openxmlformats.org/markup-compatibility/2006">
          <mc:Choice Requires="x14">
            <control shapeId="4146" r:id="rId8" name="Check Box 50">
              <controlPr locked="0" defaultSize="0" autoFill="0" autoLine="0" autoPict="0">
                <anchor moveWithCells="1" sizeWithCells="1">
                  <from>
                    <xdr:col>5</xdr:col>
                    <xdr:colOff>0</xdr:colOff>
                    <xdr:row>11</xdr:row>
                    <xdr:rowOff>152400</xdr:rowOff>
                  </from>
                  <to>
                    <xdr:col>5</xdr:col>
                    <xdr:colOff>371475</xdr:colOff>
                    <xdr:row>11</xdr:row>
                    <xdr:rowOff>361950</xdr:rowOff>
                  </to>
                </anchor>
              </controlPr>
            </control>
          </mc:Choice>
        </mc:AlternateContent>
        <mc:AlternateContent xmlns:mc="http://schemas.openxmlformats.org/markup-compatibility/2006">
          <mc:Choice Requires="x14">
            <control shapeId="4147" r:id="rId9" name="Check Box 51">
              <controlPr locked="0" defaultSize="0" autoFill="0" autoLine="0" autoPict="0">
                <anchor moveWithCells="1" sizeWithCells="1">
                  <from>
                    <xdr:col>5</xdr:col>
                    <xdr:colOff>0</xdr:colOff>
                    <xdr:row>11</xdr:row>
                    <xdr:rowOff>0</xdr:rowOff>
                  </from>
                  <to>
                    <xdr:col>5</xdr:col>
                    <xdr:colOff>419100</xdr:colOff>
                    <xdr:row>11</xdr:row>
                    <xdr:rowOff>219075</xdr:rowOff>
                  </to>
                </anchor>
              </controlPr>
            </control>
          </mc:Choice>
        </mc:AlternateContent>
        <mc:AlternateContent xmlns:mc="http://schemas.openxmlformats.org/markup-compatibility/2006">
          <mc:Choice Requires="x14">
            <control shapeId="4148" r:id="rId10" name="Check Box 52">
              <controlPr locked="0" defaultSize="0" autoFill="0" autoLine="0" autoPict="0">
                <anchor moveWithCells="1" sizeWithCells="1">
                  <from>
                    <xdr:col>5</xdr:col>
                    <xdr:colOff>266700</xdr:colOff>
                    <xdr:row>11</xdr:row>
                    <xdr:rowOff>0</xdr:rowOff>
                  </from>
                  <to>
                    <xdr:col>5</xdr:col>
                    <xdr:colOff>685800</xdr:colOff>
                    <xdr:row>11</xdr:row>
                    <xdr:rowOff>219075</xdr:rowOff>
                  </to>
                </anchor>
              </controlPr>
            </control>
          </mc:Choice>
        </mc:AlternateContent>
        <mc:AlternateContent xmlns:mc="http://schemas.openxmlformats.org/markup-compatibility/2006">
          <mc:Choice Requires="x14">
            <control shapeId="4149" r:id="rId11" name="Check Box 53">
              <controlPr locked="0" defaultSize="0" autoFill="0" autoLine="0" autoPict="0" altText="H/C">
                <anchor moveWithCells="1" sizeWithCells="1">
                  <from>
                    <xdr:col>5</xdr:col>
                    <xdr:colOff>266700</xdr:colOff>
                    <xdr:row>11</xdr:row>
                    <xdr:rowOff>152400</xdr:rowOff>
                  </from>
                  <to>
                    <xdr:col>6</xdr:col>
                    <xdr:colOff>0</xdr:colOff>
                    <xdr:row>11</xdr:row>
                    <xdr:rowOff>361950</xdr:rowOff>
                  </to>
                </anchor>
              </controlPr>
            </control>
          </mc:Choice>
        </mc:AlternateContent>
        <mc:AlternateContent xmlns:mc="http://schemas.openxmlformats.org/markup-compatibility/2006">
          <mc:Choice Requires="x14">
            <control shapeId="4150" r:id="rId12" name="Check Box 54">
              <controlPr locked="0" defaultSize="0" autoFill="0" autoLine="0" autoPict="0">
                <anchor moveWithCells="1" sizeWithCells="1">
                  <from>
                    <xdr:col>5</xdr:col>
                    <xdr:colOff>266700</xdr:colOff>
                    <xdr:row>11</xdr:row>
                    <xdr:rowOff>304800</xdr:rowOff>
                  </from>
                  <to>
                    <xdr:col>6</xdr:col>
                    <xdr:colOff>0</xdr:colOff>
                    <xdr:row>12</xdr:row>
                    <xdr:rowOff>9525</xdr:rowOff>
                  </to>
                </anchor>
              </controlPr>
            </control>
          </mc:Choice>
        </mc:AlternateContent>
        <mc:AlternateContent xmlns:mc="http://schemas.openxmlformats.org/markup-compatibility/2006">
          <mc:Choice Requires="x14">
            <control shapeId="4151" r:id="rId13" name="Check Box 55">
              <controlPr locked="0" defaultSize="0" autoFill="0" autoLine="0" autoPict="0">
                <anchor moveWithCells="1" sizeWithCells="1">
                  <from>
                    <xdr:col>6</xdr:col>
                    <xdr:colOff>0</xdr:colOff>
                    <xdr:row>11</xdr:row>
                    <xdr:rowOff>295275</xdr:rowOff>
                  </from>
                  <to>
                    <xdr:col>6</xdr:col>
                    <xdr:colOff>352425</xdr:colOff>
                    <xdr:row>11</xdr:row>
                    <xdr:rowOff>514350</xdr:rowOff>
                  </to>
                </anchor>
              </controlPr>
            </control>
          </mc:Choice>
        </mc:AlternateContent>
        <mc:AlternateContent xmlns:mc="http://schemas.openxmlformats.org/markup-compatibility/2006">
          <mc:Choice Requires="x14">
            <control shapeId="4152" r:id="rId14" name="Check Box 56">
              <controlPr locked="0" defaultSize="0" autoFill="0" autoLine="0" autoPict="0">
                <anchor moveWithCells="1" sizeWithCells="1">
                  <from>
                    <xdr:col>6</xdr:col>
                    <xdr:colOff>0</xdr:colOff>
                    <xdr:row>11</xdr:row>
                    <xdr:rowOff>152400</xdr:rowOff>
                  </from>
                  <to>
                    <xdr:col>6</xdr:col>
                    <xdr:colOff>371475</xdr:colOff>
                    <xdr:row>11</xdr:row>
                    <xdr:rowOff>361950</xdr:rowOff>
                  </to>
                </anchor>
              </controlPr>
            </control>
          </mc:Choice>
        </mc:AlternateContent>
        <mc:AlternateContent xmlns:mc="http://schemas.openxmlformats.org/markup-compatibility/2006">
          <mc:Choice Requires="x14">
            <control shapeId="4153" r:id="rId15" name="Check Box 57">
              <controlPr locked="0" defaultSize="0" autoFill="0" autoLine="0" autoPict="0">
                <anchor moveWithCells="1" sizeWithCells="1">
                  <from>
                    <xdr:col>6</xdr:col>
                    <xdr:colOff>0</xdr:colOff>
                    <xdr:row>11</xdr:row>
                    <xdr:rowOff>0</xdr:rowOff>
                  </from>
                  <to>
                    <xdr:col>6</xdr:col>
                    <xdr:colOff>419100</xdr:colOff>
                    <xdr:row>11</xdr:row>
                    <xdr:rowOff>219075</xdr:rowOff>
                  </to>
                </anchor>
              </controlPr>
            </control>
          </mc:Choice>
        </mc:AlternateContent>
        <mc:AlternateContent xmlns:mc="http://schemas.openxmlformats.org/markup-compatibility/2006">
          <mc:Choice Requires="x14">
            <control shapeId="4154" r:id="rId16" name="Check Box 58">
              <controlPr locked="0" defaultSize="0" autoFill="0" autoLine="0" autoPict="0">
                <anchor moveWithCells="1" sizeWithCells="1">
                  <from>
                    <xdr:col>6</xdr:col>
                    <xdr:colOff>257175</xdr:colOff>
                    <xdr:row>11</xdr:row>
                    <xdr:rowOff>0</xdr:rowOff>
                  </from>
                  <to>
                    <xdr:col>6</xdr:col>
                    <xdr:colOff>666750</xdr:colOff>
                    <xdr:row>11</xdr:row>
                    <xdr:rowOff>219075</xdr:rowOff>
                  </to>
                </anchor>
              </controlPr>
            </control>
          </mc:Choice>
        </mc:AlternateContent>
        <mc:AlternateContent xmlns:mc="http://schemas.openxmlformats.org/markup-compatibility/2006">
          <mc:Choice Requires="x14">
            <control shapeId="4155" r:id="rId17" name="Check Box 59">
              <controlPr locked="0" defaultSize="0" autoFill="0" autoLine="0" autoPict="0" altText="H/C">
                <anchor moveWithCells="1" sizeWithCells="1">
                  <from>
                    <xdr:col>6</xdr:col>
                    <xdr:colOff>257175</xdr:colOff>
                    <xdr:row>11</xdr:row>
                    <xdr:rowOff>152400</xdr:rowOff>
                  </from>
                  <to>
                    <xdr:col>6</xdr:col>
                    <xdr:colOff>676275</xdr:colOff>
                    <xdr:row>11</xdr:row>
                    <xdr:rowOff>361950</xdr:rowOff>
                  </to>
                </anchor>
              </controlPr>
            </control>
          </mc:Choice>
        </mc:AlternateContent>
        <mc:AlternateContent xmlns:mc="http://schemas.openxmlformats.org/markup-compatibility/2006">
          <mc:Choice Requires="x14">
            <control shapeId="4156" r:id="rId18" name="Check Box 60">
              <controlPr locked="0" defaultSize="0" autoFill="0" autoLine="0" autoPict="0">
                <anchor moveWithCells="1" sizeWithCells="1">
                  <from>
                    <xdr:col>6</xdr:col>
                    <xdr:colOff>257175</xdr:colOff>
                    <xdr:row>11</xdr:row>
                    <xdr:rowOff>304800</xdr:rowOff>
                  </from>
                  <to>
                    <xdr:col>6</xdr:col>
                    <xdr:colOff>676275</xdr:colOff>
                    <xdr:row>12</xdr:row>
                    <xdr:rowOff>9525</xdr:rowOff>
                  </to>
                </anchor>
              </controlPr>
            </control>
          </mc:Choice>
        </mc:AlternateContent>
        <mc:AlternateContent xmlns:mc="http://schemas.openxmlformats.org/markup-compatibility/2006">
          <mc:Choice Requires="x14">
            <control shapeId="4157" r:id="rId19" name="Check Box 61">
              <controlPr locked="0" defaultSize="0" autoFill="0" autoLine="0" autoPict="0">
                <anchor moveWithCells="1" sizeWithCells="1">
                  <from>
                    <xdr:col>6</xdr:col>
                    <xdr:colOff>685800</xdr:colOff>
                    <xdr:row>11</xdr:row>
                    <xdr:rowOff>295275</xdr:rowOff>
                  </from>
                  <to>
                    <xdr:col>7</xdr:col>
                    <xdr:colOff>342900</xdr:colOff>
                    <xdr:row>11</xdr:row>
                    <xdr:rowOff>514350</xdr:rowOff>
                  </to>
                </anchor>
              </controlPr>
            </control>
          </mc:Choice>
        </mc:AlternateContent>
        <mc:AlternateContent xmlns:mc="http://schemas.openxmlformats.org/markup-compatibility/2006">
          <mc:Choice Requires="x14">
            <control shapeId="4158" r:id="rId20" name="Check Box 62">
              <controlPr locked="0" defaultSize="0" autoFill="0" autoLine="0" autoPict="0">
                <anchor moveWithCells="1" sizeWithCells="1">
                  <from>
                    <xdr:col>6</xdr:col>
                    <xdr:colOff>685800</xdr:colOff>
                    <xdr:row>11</xdr:row>
                    <xdr:rowOff>152400</xdr:rowOff>
                  </from>
                  <to>
                    <xdr:col>7</xdr:col>
                    <xdr:colOff>361950</xdr:colOff>
                    <xdr:row>11</xdr:row>
                    <xdr:rowOff>361950</xdr:rowOff>
                  </to>
                </anchor>
              </controlPr>
            </control>
          </mc:Choice>
        </mc:AlternateContent>
        <mc:AlternateContent xmlns:mc="http://schemas.openxmlformats.org/markup-compatibility/2006">
          <mc:Choice Requires="x14">
            <control shapeId="4159" r:id="rId21" name="Check Box 63">
              <controlPr locked="0" defaultSize="0" autoFill="0" autoLine="0" autoPict="0">
                <anchor moveWithCells="1" sizeWithCells="1">
                  <from>
                    <xdr:col>6</xdr:col>
                    <xdr:colOff>685800</xdr:colOff>
                    <xdr:row>11</xdr:row>
                    <xdr:rowOff>0</xdr:rowOff>
                  </from>
                  <to>
                    <xdr:col>7</xdr:col>
                    <xdr:colOff>409575</xdr:colOff>
                    <xdr:row>11</xdr:row>
                    <xdr:rowOff>219075</xdr:rowOff>
                  </to>
                </anchor>
              </controlPr>
            </control>
          </mc:Choice>
        </mc:AlternateContent>
        <mc:AlternateContent xmlns:mc="http://schemas.openxmlformats.org/markup-compatibility/2006">
          <mc:Choice Requires="x14">
            <control shapeId="4160" r:id="rId22" name="Check Box 64">
              <controlPr locked="0" defaultSize="0" autoFill="0" autoLine="0" autoPict="0">
                <anchor moveWithCells="1" sizeWithCells="1">
                  <from>
                    <xdr:col>7</xdr:col>
                    <xdr:colOff>238125</xdr:colOff>
                    <xdr:row>11</xdr:row>
                    <xdr:rowOff>0</xdr:rowOff>
                  </from>
                  <to>
                    <xdr:col>7</xdr:col>
                    <xdr:colOff>657225</xdr:colOff>
                    <xdr:row>11</xdr:row>
                    <xdr:rowOff>219075</xdr:rowOff>
                  </to>
                </anchor>
              </controlPr>
            </control>
          </mc:Choice>
        </mc:AlternateContent>
        <mc:AlternateContent xmlns:mc="http://schemas.openxmlformats.org/markup-compatibility/2006">
          <mc:Choice Requires="x14">
            <control shapeId="4161" r:id="rId23" name="Check Box 65">
              <controlPr locked="0" defaultSize="0" autoFill="0" autoLine="0" autoPict="0" altText="H/C">
                <anchor moveWithCells="1" sizeWithCells="1">
                  <from>
                    <xdr:col>7</xdr:col>
                    <xdr:colOff>238125</xdr:colOff>
                    <xdr:row>11</xdr:row>
                    <xdr:rowOff>152400</xdr:rowOff>
                  </from>
                  <to>
                    <xdr:col>7</xdr:col>
                    <xdr:colOff>666750</xdr:colOff>
                    <xdr:row>11</xdr:row>
                    <xdr:rowOff>361950</xdr:rowOff>
                  </to>
                </anchor>
              </controlPr>
            </control>
          </mc:Choice>
        </mc:AlternateContent>
        <mc:AlternateContent xmlns:mc="http://schemas.openxmlformats.org/markup-compatibility/2006">
          <mc:Choice Requires="x14">
            <control shapeId="4162" r:id="rId24" name="Check Box 66">
              <controlPr locked="0" defaultSize="0" autoFill="0" autoLine="0" autoPict="0">
                <anchor moveWithCells="1" sizeWithCells="1">
                  <from>
                    <xdr:col>7</xdr:col>
                    <xdr:colOff>238125</xdr:colOff>
                    <xdr:row>11</xdr:row>
                    <xdr:rowOff>304800</xdr:rowOff>
                  </from>
                  <to>
                    <xdr:col>7</xdr:col>
                    <xdr:colOff>666750</xdr:colOff>
                    <xdr:row>12</xdr:row>
                    <xdr:rowOff>9525</xdr:rowOff>
                  </to>
                </anchor>
              </controlPr>
            </control>
          </mc:Choice>
        </mc:AlternateContent>
        <mc:AlternateContent xmlns:mc="http://schemas.openxmlformats.org/markup-compatibility/2006">
          <mc:Choice Requires="x14">
            <control shapeId="4163" r:id="rId25" name="Check Box 67">
              <controlPr locked="0" defaultSize="0" autoFill="0" autoLine="0" autoPict="0">
                <anchor moveWithCells="1" sizeWithCells="1">
                  <from>
                    <xdr:col>7</xdr:col>
                    <xdr:colOff>666750</xdr:colOff>
                    <xdr:row>11</xdr:row>
                    <xdr:rowOff>295275</xdr:rowOff>
                  </from>
                  <to>
                    <xdr:col>8</xdr:col>
                    <xdr:colOff>323850</xdr:colOff>
                    <xdr:row>11</xdr:row>
                    <xdr:rowOff>514350</xdr:rowOff>
                  </to>
                </anchor>
              </controlPr>
            </control>
          </mc:Choice>
        </mc:AlternateContent>
        <mc:AlternateContent xmlns:mc="http://schemas.openxmlformats.org/markup-compatibility/2006">
          <mc:Choice Requires="x14">
            <control shapeId="4164" r:id="rId26" name="Check Box 68">
              <controlPr locked="0" defaultSize="0" autoFill="0" autoLine="0" autoPict="0">
                <anchor moveWithCells="1" sizeWithCells="1">
                  <from>
                    <xdr:col>7</xdr:col>
                    <xdr:colOff>666750</xdr:colOff>
                    <xdr:row>11</xdr:row>
                    <xdr:rowOff>152400</xdr:rowOff>
                  </from>
                  <to>
                    <xdr:col>8</xdr:col>
                    <xdr:colOff>342900</xdr:colOff>
                    <xdr:row>11</xdr:row>
                    <xdr:rowOff>361950</xdr:rowOff>
                  </to>
                </anchor>
              </controlPr>
            </control>
          </mc:Choice>
        </mc:AlternateContent>
        <mc:AlternateContent xmlns:mc="http://schemas.openxmlformats.org/markup-compatibility/2006">
          <mc:Choice Requires="x14">
            <control shapeId="4166" r:id="rId27" name="Check Box 70">
              <controlPr locked="0" defaultSize="0" autoFill="0" autoLine="0" autoPict="0">
                <anchor moveWithCells="1" sizeWithCells="1">
                  <from>
                    <xdr:col>8</xdr:col>
                    <xdr:colOff>228600</xdr:colOff>
                    <xdr:row>11</xdr:row>
                    <xdr:rowOff>0</xdr:rowOff>
                  </from>
                  <to>
                    <xdr:col>8</xdr:col>
                    <xdr:colOff>638175</xdr:colOff>
                    <xdr:row>11</xdr:row>
                    <xdr:rowOff>219075</xdr:rowOff>
                  </to>
                </anchor>
              </controlPr>
            </control>
          </mc:Choice>
        </mc:AlternateContent>
        <mc:AlternateContent xmlns:mc="http://schemas.openxmlformats.org/markup-compatibility/2006">
          <mc:Choice Requires="x14">
            <control shapeId="4167" r:id="rId28" name="Check Box 71">
              <controlPr locked="0" defaultSize="0" autoFill="0" autoLine="0" autoPict="0" altText="H/C">
                <anchor moveWithCells="1" sizeWithCells="1">
                  <from>
                    <xdr:col>8</xdr:col>
                    <xdr:colOff>228600</xdr:colOff>
                    <xdr:row>11</xdr:row>
                    <xdr:rowOff>152400</xdr:rowOff>
                  </from>
                  <to>
                    <xdr:col>8</xdr:col>
                    <xdr:colOff>647700</xdr:colOff>
                    <xdr:row>11</xdr:row>
                    <xdr:rowOff>361950</xdr:rowOff>
                  </to>
                </anchor>
              </controlPr>
            </control>
          </mc:Choice>
        </mc:AlternateContent>
        <mc:AlternateContent xmlns:mc="http://schemas.openxmlformats.org/markup-compatibility/2006">
          <mc:Choice Requires="x14">
            <control shapeId="4168" r:id="rId29" name="Check Box 72">
              <controlPr locked="0" defaultSize="0" autoFill="0" autoLine="0" autoPict="0">
                <anchor moveWithCells="1" sizeWithCells="1">
                  <from>
                    <xdr:col>8</xdr:col>
                    <xdr:colOff>228600</xdr:colOff>
                    <xdr:row>11</xdr:row>
                    <xdr:rowOff>304800</xdr:rowOff>
                  </from>
                  <to>
                    <xdr:col>8</xdr:col>
                    <xdr:colOff>647700</xdr:colOff>
                    <xdr:row>12</xdr:row>
                    <xdr:rowOff>9525</xdr:rowOff>
                  </to>
                </anchor>
              </controlPr>
            </control>
          </mc:Choice>
        </mc:AlternateContent>
        <mc:AlternateContent xmlns:mc="http://schemas.openxmlformats.org/markup-compatibility/2006">
          <mc:Choice Requires="x14">
            <control shapeId="4169" r:id="rId30" name="Check Box 73">
              <controlPr locked="0" defaultSize="0" autoFill="0" autoLine="0" autoPict="0">
                <anchor moveWithCells="1" sizeWithCells="1">
                  <from>
                    <xdr:col>8</xdr:col>
                    <xdr:colOff>647700</xdr:colOff>
                    <xdr:row>11</xdr:row>
                    <xdr:rowOff>295275</xdr:rowOff>
                  </from>
                  <to>
                    <xdr:col>9</xdr:col>
                    <xdr:colOff>352425</xdr:colOff>
                    <xdr:row>11</xdr:row>
                    <xdr:rowOff>514350</xdr:rowOff>
                  </to>
                </anchor>
              </controlPr>
            </control>
          </mc:Choice>
        </mc:AlternateContent>
        <mc:AlternateContent xmlns:mc="http://schemas.openxmlformats.org/markup-compatibility/2006">
          <mc:Choice Requires="x14">
            <control shapeId="4170" r:id="rId31" name="Check Box 74">
              <controlPr locked="0" defaultSize="0" autoFill="0" autoLine="0" autoPict="0">
                <anchor moveWithCells="1" sizeWithCells="1">
                  <from>
                    <xdr:col>8</xdr:col>
                    <xdr:colOff>647700</xdr:colOff>
                    <xdr:row>11</xdr:row>
                    <xdr:rowOff>152400</xdr:rowOff>
                  </from>
                  <to>
                    <xdr:col>9</xdr:col>
                    <xdr:colOff>371475</xdr:colOff>
                    <xdr:row>11</xdr:row>
                    <xdr:rowOff>361950</xdr:rowOff>
                  </to>
                </anchor>
              </controlPr>
            </control>
          </mc:Choice>
        </mc:AlternateContent>
        <mc:AlternateContent xmlns:mc="http://schemas.openxmlformats.org/markup-compatibility/2006">
          <mc:Choice Requires="x14">
            <control shapeId="4171" r:id="rId32" name="Check Box 75">
              <controlPr locked="0" defaultSize="0" autoFill="0" autoLine="0" autoPict="0">
                <anchor moveWithCells="1" sizeWithCells="1">
                  <from>
                    <xdr:col>8</xdr:col>
                    <xdr:colOff>647700</xdr:colOff>
                    <xdr:row>11</xdr:row>
                    <xdr:rowOff>0</xdr:rowOff>
                  </from>
                  <to>
                    <xdr:col>9</xdr:col>
                    <xdr:colOff>419100</xdr:colOff>
                    <xdr:row>11</xdr:row>
                    <xdr:rowOff>219075</xdr:rowOff>
                  </to>
                </anchor>
              </controlPr>
            </control>
          </mc:Choice>
        </mc:AlternateContent>
        <mc:AlternateContent xmlns:mc="http://schemas.openxmlformats.org/markup-compatibility/2006">
          <mc:Choice Requires="x14">
            <control shapeId="4172" r:id="rId33" name="Check Box 76">
              <controlPr locked="0" defaultSize="0" autoFill="0" autoLine="0" autoPict="0">
                <anchor moveWithCells="1" sizeWithCells="1">
                  <from>
                    <xdr:col>9</xdr:col>
                    <xdr:colOff>257175</xdr:colOff>
                    <xdr:row>11</xdr:row>
                    <xdr:rowOff>0</xdr:rowOff>
                  </from>
                  <to>
                    <xdr:col>9</xdr:col>
                    <xdr:colOff>666750</xdr:colOff>
                    <xdr:row>11</xdr:row>
                    <xdr:rowOff>219075</xdr:rowOff>
                  </to>
                </anchor>
              </controlPr>
            </control>
          </mc:Choice>
        </mc:AlternateContent>
        <mc:AlternateContent xmlns:mc="http://schemas.openxmlformats.org/markup-compatibility/2006">
          <mc:Choice Requires="x14">
            <control shapeId="4173" r:id="rId34" name="Check Box 77">
              <controlPr locked="0" defaultSize="0" autoFill="0" autoLine="0" autoPict="0" altText="H/C">
                <anchor moveWithCells="1" sizeWithCells="1">
                  <from>
                    <xdr:col>9</xdr:col>
                    <xdr:colOff>257175</xdr:colOff>
                    <xdr:row>11</xdr:row>
                    <xdr:rowOff>152400</xdr:rowOff>
                  </from>
                  <to>
                    <xdr:col>10</xdr:col>
                    <xdr:colOff>0</xdr:colOff>
                    <xdr:row>11</xdr:row>
                    <xdr:rowOff>361950</xdr:rowOff>
                  </to>
                </anchor>
              </controlPr>
            </control>
          </mc:Choice>
        </mc:AlternateContent>
        <mc:AlternateContent xmlns:mc="http://schemas.openxmlformats.org/markup-compatibility/2006">
          <mc:Choice Requires="x14">
            <control shapeId="4174" r:id="rId35" name="Check Box 78">
              <controlPr locked="0" defaultSize="0" autoFill="0" autoLine="0" autoPict="0">
                <anchor moveWithCells="1" sizeWithCells="1">
                  <from>
                    <xdr:col>9</xdr:col>
                    <xdr:colOff>257175</xdr:colOff>
                    <xdr:row>11</xdr:row>
                    <xdr:rowOff>304800</xdr:rowOff>
                  </from>
                  <to>
                    <xdr:col>10</xdr:col>
                    <xdr:colOff>0</xdr:colOff>
                    <xdr:row>12</xdr:row>
                    <xdr:rowOff>9525</xdr:rowOff>
                  </to>
                </anchor>
              </controlPr>
            </control>
          </mc:Choice>
        </mc:AlternateContent>
        <mc:AlternateContent xmlns:mc="http://schemas.openxmlformats.org/markup-compatibility/2006">
          <mc:Choice Requires="x14">
            <control shapeId="4253" r:id="rId36" name="Check Box 157">
              <controlPr locked="0" defaultSize="0" autoFill="0" autoLine="0" autoPict="0">
                <anchor moveWithCells="1" sizeWithCells="1">
                  <from>
                    <xdr:col>7</xdr:col>
                    <xdr:colOff>676275</xdr:colOff>
                    <xdr:row>11</xdr:row>
                    <xdr:rowOff>0</xdr:rowOff>
                  </from>
                  <to>
                    <xdr:col>8</xdr:col>
                    <xdr:colOff>304800</xdr:colOff>
                    <xdr:row>11</xdr:row>
                    <xdr:rowOff>219075</xdr:rowOff>
                  </to>
                </anchor>
              </controlPr>
            </control>
          </mc:Choice>
        </mc:AlternateContent>
        <mc:AlternateContent xmlns:mc="http://schemas.openxmlformats.org/markup-compatibility/2006">
          <mc:Choice Requires="x14">
            <control shapeId="4176" r:id="rId37" name="ConfFees">
              <controlPr defaultSize="0" autoFill="0" autoPict="0">
                <anchor moveWithCells="1" sizeWithCells="1">
                  <from>
                    <xdr:col>6</xdr:col>
                    <xdr:colOff>0</xdr:colOff>
                    <xdr:row>28</xdr:row>
                    <xdr:rowOff>0</xdr:rowOff>
                  </from>
                  <to>
                    <xdr:col>7</xdr:col>
                    <xdr:colOff>666750</xdr:colOff>
                    <xdr:row>30</xdr:row>
                    <xdr:rowOff>0</xdr:rowOff>
                  </to>
                </anchor>
              </controlPr>
            </control>
          </mc:Choice>
        </mc:AlternateContent>
        <mc:AlternateContent xmlns:mc="http://schemas.openxmlformats.org/markup-compatibility/2006">
          <mc:Choice Requires="x14">
            <control shapeId="4177" r:id="rId38" name="Option Button 81">
              <controlPr defaultSize="0" autoFill="0" autoLine="0" autoPict="0">
                <anchor moveWithCells="1" sizeWithCells="1">
                  <from>
                    <xdr:col>6</xdr:col>
                    <xdr:colOff>47625</xdr:colOff>
                    <xdr:row>28</xdr:row>
                    <xdr:rowOff>57150</xdr:rowOff>
                  </from>
                  <to>
                    <xdr:col>6</xdr:col>
                    <xdr:colOff>466725</xdr:colOff>
                    <xdr:row>29</xdr:row>
                    <xdr:rowOff>76200</xdr:rowOff>
                  </to>
                </anchor>
              </controlPr>
            </control>
          </mc:Choice>
        </mc:AlternateContent>
        <mc:AlternateContent xmlns:mc="http://schemas.openxmlformats.org/markup-compatibility/2006">
          <mc:Choice Requires="x14">
            <control shapeId="4178" r:id="rId39" name="Option Button 82">
              <controlPr defaultSize="0" autoFill="0" autoLine="0" autoPict="0">
                <anchor moveWithCells="1" sizeWithCells="1">
                  <from>
                    <xdr:col>6</xdr:col>
                    <xdr:colOff>552450</xdr:colOff>
                    <xdr:row>28</xdr:row>
                    <xdr:rowOff>57150</xdr:rowOff>
                  </from>
                  <to>
                    <xdr:col>7</xdr:col>
                    <xdr:colOff>352425</xdr:colOff>
                    <xdr:row>29</xdr:row>
                    <xdr:rowOff>76200</xdr:rowOff>
                  </to>
                </anchor>
              </controlPr>
            </control>
          </mc:Choice>
        </mc:AlternateContent>
        <mc:AlternateContent xmlns:mc="http://schemas.openxmlformats.org/markup-compatibility/2006">
          <mc:Choice Requires="x14">
            <control shapeId="4099" r:id="rId40" name="Airfare">
              <controlPr defaultSize="0" autoFill="0" autoPict="0">
                <anchor moveWithCells="1" sizeWithCells="1">
                  <from>
                    <xdr:col>9</xdr:col>
                    <xdr:colOff>0</xdr:colOff>
                    <xdr:row>28</xdr:row>
                    <xdr:rowOff>0</xdr:rowOff>
                  </from>
                  <to>
                    <xdr:col>10</xdr:col>
                    <xdr:colOff>695325</xdr:colOff>
                    <xdr:row>30</xdr:row>
                    <xdr:rowOff>9525</xdr:rowOff>
                  </to>
                </anchor>
              </controlPr>
            </control>
          </mc:Choice>
        </mc:AlternateContent>
        <mc:AlternateContent xmlns:mc="http://schemas.openxmlformats.org/markup-compatibility/2006">
          <mc:Choice Requires="x14">
            <control shapeId="4100" r:id="rId41" name="Option Button 4">
              <controlPr defaultSize="0" autoFill="0" autoLine="0" autoPict="0">
                <anchor moveWithCells="1" sizeWithCells="1">
                  <from>
                    <xdr:col>9</xdr:col>
                    <xdr:colOff>9525</xdr:colOff>
                    <xdr:row>28</xdr:row>
                    <xdr:rowOff>9525</xdr:rowOff>
                  </from>
                  <to>
                    <xdr:col>9</xdr:col>
                    <xdr:colOff>600075</xdr:colOff>
                    <xdr:row>29</xdr:row>
                    <xdr:rowOff>142875</xdr:rowOff>
                  </to>
                </anchor>
              </controlPr>
            </control>
          </mc:Choice>
        </mc:AlternateContent>
        <mc:AlternateContent xmlns:mc="http://schemas.openxmlformats.org/markup-compatibility/2006">
          <mc:Choice Requires="x14">
            <control shapeId="4101" r:id="rId42" name="Option Button 5">
              <controlPr defaultSize="0" autoFill="0" autoLine="0" autoPict="0">
                <anchor moveWithCells="1" sizeWithCells="1">
                  <from>
                    <xdr:col>10</xdr:col>
                    <xdr:colOff>0</xdr:colOff>
                    <xdr:row>28</xdr:row>
                    <xdr:rowOff>9525</xdr:rowOff>
                  </from>
                  <to>
                    <xdr:col>10</xdr:col>
                    <xdr:colOff>590550</xdr:colOff>
                    <xdr:row>29</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ET621"/>
  <sheetViews>
    <sheetView showOutlineSymbols="0" topLeftCell="A16" zoomScale="90" workbookViewId="0">
      <selection activeCell="I24" sqref="I24:I27"/>
    </sheetView>
  </sheetViews>
  <sheetFormatPr defaultColWidth="8.75" defaultRowHeight="15" customHeight="1" x14ac:dyDescent="0.2"/>
  <cols>
    <col min="1" max="2" width="1.875" style="1" customWidth="1"/>
    <col min="3" max="3" width="11.75" style="1" customWidth="1"/>
    <col min="4" max="4" width="10.5" style="1" customWidth="1"/>
    <col min="5" max="5" width="10" style="1" customWidth="1"/>
    <col min="6" max="6" width="9.125" style="1" customWidth="1"/>
    <col min="7" max="7" width="9.25" style="1" customWidth="1"/>
    <col min="8" max="8" width="9.125" style="1" customWidth="1"/>
    <col min="9" max="9" width="8.625" style="1" customWidth="1"/>
    <col min="10" max="10" width="8.875" style="1" customWidth="1"/>
    <col min="11" max="11" width="10.375" style="1" customWidth="1"/>
    <col min="12" max="12" width="9.375" style="1" customWidth="1"/>
    <col min="13" max="13" width="9.875" style="1" customWidth="1"/>
    <col min="14" max="14" width="3.25" style="1" customWidth="1"/>
    <col min="15" max="26" width="8.75" style="1"/>
    <col min="27" max="27" width="14.375" style="49" customWidth="1"/>
    <col min="28" max="28" width="7.75" style="49" customWidth="1"/>
    <col min="29" max="29" width="8.875" style="70" bestFit="1" customWidth="1"/>
    <col min="30" max="30" width="2.625" style="70" customWidth="1"/>
    <col min="31" max="31" width="17.875" style="70" bestFit="1" customWidth="1"/>
    <col min="32" max="32" width="8.375" style="49" customWidth="1"/>
    <col min="33" max="33" width="9.125" style="49" bestFit="1" customWidth="1"/>
    <col min="34" max="34" width="3.625" style="49" customWidth="1"/>
    <col min="35" max="35" width="17.875" style="49" bestFit="1" customWidth="1"/>
    <col min="36" max="36" width="8.875" style="49" bestFit="1" customWidth="1"/>
    <col min="37" max="37" width="9.125" style="49" bestFit="1" customWidth="1"/>
    <col min="38" max="38" width="3.125" style="49" customWidth="1"/>
    <col min="39" max="39" width="17.875" style="49" bestFit="1" customWidth="1"/>
    <col min="40" max="41" width="8.75" style="49"/>
    <col min="42" max="42" width="3" style="49" customWidth="1"/>
    <col min="43" max="43" width="17.875" style="49" bestFit="1" customWidth="1"/>
    <col min="44" max="45" width="8.75" style="49"/>
    <col min="46" max="46" width="2.625" style="49" customWidth="1"/>
    <col min="47" max="47" width="9.625" style="49" customWidth="1"/>
    <col min="48" max="72" width="8.75" style="49"/>
    <col min="73" max="16384" width="8.75" style="1"/>
  </cols>
  <sheetData>
    <row r="1" spans="1:150" ht="15.95" customHeight="1" x14ac:dyDescent="0.25">
      <c r="A1" s="395" t="s">
        <v>65</v>
      </c>
      <c r="B1" s="396"/>
      <c r="C1" s="396"/>
      <c r="D1" s="396"/>
      <c r="E1" s="396"/>
      <c r="F1" s="397"/>
      <c r="G1" s="78" t="s">
        <v>0</v>
      </c>
      <c r="H1" s="398" t="str">
        <f>IF(ISBLANK('CMU Bus Card Rec'!H1:J1), " ", ('CMU Bus Card Rec'!H1:J1))</f>
        <v xml:space="preserve"> </v>
      </c>
      <c r="I1" s="398"/>
      <c r="J1" s="399"/>
      <c r="K1" s="130"/>
      <c r="L1" s="388" t="str">
        <f>IF(ISBLANK('CMU Bus Card Rec'!L1:M1), " ", ('CMU Bus Card Rec'!L1:M1))</f>
        <v xml:space="preserve"> </v>
      </c>
      <c r="M1" s="400"/>
      <c r="N1" s="404" t="str">
        <f>UPPER(H1) &amp;":" &amp;"  "&amp;"ADDITIONAL TRAVEL EXPENSE FORM 2 - 3"</f>
        <v xml:space="preserve"> :  ADDITIONAL TRAVEL EXPENSE FORM 2 - 3</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row>
    <row r="2" spans="1:150" ht="15.95" customHeight="1" thickBot="1" x14ac:dyDescent="0.3">
      <c r="A2" s="390" t="s">
        <v>138</v>
      </c>
      <c r="B2" s="221"/>
      <c r="C2" s="221"/>
      <c r="D2" s="221"/>
      <c r="E2" s="221"/>
      <c r="F2" s="222"/>
      <c r="G2" s="10" t="s">
        <v>141</v>
      </c>
      <c r="H2" s="391" t="str">
        <f>IF(ISBLANK('CMU Bus Card Rec'!H2:J2), " ", ('CMU Bus Card Rec'!H2:J2))</f>
        <v xml:space="preserve"> </v>
      </c>
      <c r="I2" s="391"/>
      <c r="J2" s="392"/>
      <c r="K2" s="127" t="s">
        <v>144</v>
      </c>
      <c r="L2" s="393" t="str">
        <f>IF(ISBLANK('CMU Bus Card Rec'!L2:M2), " ", ('CMU Bus Card Rec'!L2:M2))</f>
        <v xml:space="preserve"> </v>
      </c>
      <c r="M2" s="401"/>
      <c r="N2" s="404"/>
      <c r="O2" s="60"/>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row>
    <row r="3" spans="1:150" ht="15.95" customHeight="1" x14ac:dyDescent="0.25">
      <c r="A3" s="48" t="s">
        <v>4</v>
      </c>
      <c r="B3" s="218" t="s">
        <v>20</v>
      </c>
      <c r="C3" s="219"/>
      <c r="D3" s="219"/>
      <c r="E3" s="219"/>
      <c r="F3" s="50"/>
      <c r="G3" s="11" t="s">
        <v>3</v>
      </c>
      <c r="H3" s="378" t="str">
        <f>IF(ISBLANK('CMU Bus Card Rec'!H3:J3), " ", ('CMU Bus Card Rec'!H3:J3))</f>
        <v xml:space="preserve"> </v>
      </c>
      <c r="I3" s="378"/>
      <c r="J3" s="379"/>
      <c r="K3" s="129" t="s">
        <v>2</v>
      </c>
      <c r="L3" s="380" t="str">
        <f>IF(ISBLANK('CMU Bus Card Rec'!L3:M3), " ", ('CMU Bus Card Rec'!L3:M3))</f>
        <v xml:space="preserve"> </v>
      </c>
      <c r="M3" s="405"/>
      <c r="N3" s="404"/>
      <c r="O3" s="60"/>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row>
    <row r="4" spans="1:150" ht="15.6" customHeight="1" thickBot="1" x14ac:dyDescent="0.3">
      <c r="A4" s="230" t="s">
        <v>24</v>
      </c>
      <c r="B4" s="300" t="s">
        <v>64</v>
      </c>
      <c r="C4" s="301"/>
      <c r="D4" s="301"/>
      <c r="E4" s="301"/>
      <c r="F4" s="301"/>
      <c r="G4" s="301"/>
      <c r="H4" s="301"/>
      <c r="I4" s="301"/>
      <c r="J4" s="301"/>
      <c r="K4" s="301"/>
      <c r="L4" s="301"/>
      <c r="M4" s="302"/>
      <c r="N4" s="40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row>
    <row r="5" spans="1:150" ht="15.6" customHeight="1" x14ac:dyDescent="0.25">
      <c r="A5" s="230"/>
      <c r="B5" s="382"/>
      <c r="C5" s="383"/>
      <c r="D5" s="383"/>
      <c r="E5" s="383"/>
      <c r="F5" s="383"/>
      <c r="G5" s="383"/>
      <c r="H5" s="383"/>
      <c r="I5" s="383"/>
      <c r="J5" s="383"/>
      <c r="K5" s="383"/>
      <c r="L5" s="383"/>
      <c r="M5" s="384"/>
      <c r="N5" s="404"/>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row>
    <row r="6" spans="1:150" ht="14.1" customHeight="1" thickBot="1" x14ac:dyDescent="0.3">
      <c r="A6" s="231"/>
      <c r="B6" s="385"/>
      <c r="C6" s="386"/>
      <c r="D6" s="386"/>
      <c r="E6" s="386"/>
      <c r="F6" s="386"/>
      <c r="G6" s="386"/>
      <c r="H6" s="386"/>
      <c r="I6" s="386"/>
      <c r="J6" s="386"/>
      <c r="K6" s="386"/>
      <c r="L6" s="386"/>
      <c r="M6" s="387"/>
      <c r="N6" s="404"/>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row>
    <row r="7" spans="1:150" ht="15" customHeight="1" thickBot="1" x14ac:dyDescent="0.3">
      <c r="A7" s="34" t="s">
        <v>9</v>
      </c>
      <c r="B7" s="12" t="s">
        <v>84</v>
      </c>
      <c r="C7" s="13"/>
      <c r="D7" s="13"/>
      <c r="E7" s="14"/>
      <c r="F7" s="53"/>
      <c r="G7" s="53"/>
      <c r="H7" s="53"/>
      <c r="I7" s="53"/>
      <c r="J7" s="54"/>
      <c r="K7" s="320" t="s">
        <v>62</v>
      </c>
      <c r="L7" s="320" t="s">
        <v>170</v>
      </c>
      <c r="M7" s="318" t="s">
        <v>7</v>
      </c>
      <c r="N7" s="404"/>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row>
    <row r="8" spans="1:150" ht="11.25" customHeight="1" x14ac:dyDescent="0.25">
      <c r="A8" s="223"/>
      <c r="B8" s="226" t="s">
        <v>6</v>
      </c>
      <c r="C8" s="227"/>
      <c r="D8" s="227"/>
      <c r="E8" s="227"/>
      <c r="F8" s="224" t="s">
        <v>83</v>
      </c>
      <c r="G8" s="224" t="s">
        <v>83</v>
      </c>
      <c r="H8" s="224" t="s">
        <v>83</v>
      </c>
      <c r="I8" s="224" t="s">
        <v>83</v>
      </c>
      <c r="J8" s="332" t="s">
        <v>83</v>
      </c>
      <c r="K8" s="320"/>
      <c r="L8" s="320"/>
      <c r="M8" s="318"/>
      <c r="N8" s="404"/>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row>
    <row r="9" spans="1:150" ht="6.75" customHeight="1" thickBot="1" x14ac:dyDescent="0.3">
      <c r="A9" s="223"/>
      <c r="B9" s="228"/>
      <c r="C9" s="229"/>
      <c r="D9" s="229"/>
      <c r="E9" s="229"/>
      <c r="F9" s="225"/>
      <c r="G9" s="225"/>
      <c r="H9" s="225"/>
      <c r="I9" s="225"/>
      <c r="J9" s="333"/>
      <c r="K9" s="320"/>
      <c r="L9" s="320"/>
      <c r="M9" s="318"/>
      <c r="N9" s="404"/>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row>
    <row r="10" spans="1:150" ht="10.5" customHeight="1" x14ac:dyDescent="0.25">
      <c r="A10" s="353" t="s">
        <v>17</v>
      </c>
      <c r="B10" s="226" t="s">
        <v>8</v>
      </c>
      <c r="C10" s="227"/>
      <c r="D10" s="227"/>
      <c r="E10" s="227"/>
      <c r="F10" s="224" t="s">
        <v>83</v>
      </c>
      <c r="G10" s="224" t="s">
        <v>83</v>
      </c>
      <c r="H10" s="224" t="s">
        <v>83</v>
      </c>
      <c r="I10" s="224" t="s">
        <v>83</v>
      </c>
      <c r="J10" s="332" t="s">
        <v>83</v>
      </c>
      <c r="K10" s="320"/>
      <c r="L10" s="320"/>
      <c r="M10" s="318"/>
      <c r="N10" s="404"/>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row>
    <row r="11" spans="1:150" ht="8.25" customHeight="1" thickBot="1" x14ac:dyDescent="0.3">
      <c r="A11" s="353"/>
      <c r="B11" s="228"/>
      <c r="C11" s="229"/>
      <c r="D11" s="229"/>
      <c r="E11" s="229"/>
      <c r="F11" s="225"/>
      <c r="G11" s="225"/>
      <c r="H11" s="225"/>
      <c r="I11" s="225"/>
      <c r="J11" s="333"/>
      <c r="K11" s="321"/>
      <c r="L11" s="321"/>
      <c r="M11" s="319"/>
      <c r="N11" s="404"/>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row>
    <row r="12" spans="1:150" ht="40.5" customHeight="1" thickBot="1" x14ac:dyDescent="0.3">
      <c r="A12" s="353"/>
      <c r="B12" s="350" t="s">
        <v>98</v>
      </c>
      <c r="C12" s="351"/>
      <c r="D12" s="351"/>
      <c r="E12" s="352"/>
      <c r="F12" s="3" t="s">
        <v>34</v>
      </c>
      <c r="G12" s="3" t="s">
        <v>34</v>
      </c>
      <c r="H12" s="3" t="s">
        <v>34</v>
      </c>
      <c r="I12" s="3" t="s">
        <v>34</v>
      </c>
      <c r="J12" s="3" t="s">
        <v>34</v>
      </c>
      <c r="K12" s="334"/>
      <c r="L12" s="335"/>
      <c r="M12" s="336"/>
      <c r="N12" s="404"/>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row>
    <row r="13" spans="1:150" ht="15" customHeight="1" x14ac:dyDescent="0.25">
      <c r="A13" s="353"/>
      <c r="B13" s="15">
        <v>2</v>
      </c>
      <c r="C13" s="190" t="s">
        <v>73</v>
      </c>
      <c r="D13" s="191"/>
      <c r="E13" s="192"/>
      <c r="F13" s="19" t="str">
        <f>IF('-'!C28=0, " ", ('-'!C28))</f>
        <v xml:space="preserve"> </v>
      </c>
      <c r="G13" s="19" t="str">
        <f>IF('-'!G28=0, " ", ('-'!G28))</f>
        <v xml:space="preserve"> </v>
      </c>
      <c r="H13" s="19" t="str">
        <f>IF('-'!K28=0, " ", ('-'!K28))</f>
        <v xml:space="preserve"> </v>
      </c>
      <c r="I13" s="19" t="str">
        <f>IF('-'!O28=0, " ", ('-'!O28))</f>
        <v xml:space="preserve"> </v>
      </c>
      <c r="J13" s="19" t="str">
        <f>IF('-'!S28=0, " ", ('-'!S28))</f>
        <v xml:space="preserve"> </v>
      </c>
      <c r="K13" s="20" t="str">
        <f>IF(SUM(F13:J13)=0," ",(SUM(F13:J13)))</f>
        <v xml:space="preserve"> </v>
      </c>
      <c r="L13" s="4"/>
      <c r="M13" s="20" t="str">
        <f>IF(SUM(F13:J13)+L13=0," ",IF(SUM(F13:J13)=0,L13,K13-L13))</f>
        <v xml:space="preserve"> </v>
      </c>
      <c r="N13" s="404"/>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row>
    <row r="14" spans="1:150" ht="15" customHeight="1" x14ac:dyDescent="0.25">
      <c r="A14" s="353"/>
      <c r="B14" s="15">
        <v>2</v>
      </c>
      <c r="C14" s="190" t="s">
        <v>66</v>
      </c>
      <c r="D14" s="191"/>
      <c r="E14" s="192"/>
      <c r="F14" s="4"/>
      <c r="G14" s="4"/>
      <c r="H14" s="4"/>
      <c r="I14" s="4"/>
      <c r="J14" s="4"/>
      <c r="K14" s="20" t="str">
        <f>IF(SUM(F14:J14)=0," ",(SUM(F14:J14)))</f>
        <v xml:space="preserve"> </v>
      </c>
      <c r="L14" s="4"/>
      <c r="M14" s="20" t="str">
        <f t="shared" ref="M14:M21" si="0">IF(SUM(F14:J14)+L14=0," ",IF(SUM(F14:J14)=0,L14,K14-L14))</f>
        <v xml:space="preserve"> </v>
      </c>
      <c r="N14" s="40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row>
    <row r="15" spans="1:150" ht="15" customHeight="1" x14ac:dyDescent="0.25">
      <c r="A15" s="353"/>
      <c r="B15" s="15">
        <v>3</v>
      </c>
      <c r="C15" s="190" t="s">
        <v>67</v>
      </c>
      <c r="D15" s="191"/>
      <c r="E15" s="192"/>
      <c r="F15" s="4"/>
      <c r="G15" s="4"/>
      <c r="H15" s="4"/>
      <c r="I15" s="4"/>
      <c r="J15" s="4"/>
      <c r="K15" s="20" t="str">
        <f t="shared" ref="K15:K21" si="1">IF(SUM(F15:J15)=0," ",(SUM(F15:J15)))</f>
        <v xml:space="preserve"> </v>
      </c>
      <c r="L15" s="4"/>
      <c r="M15" s="20" t="str">
        <f t="shared" si="0"/>
        <v xml:space="preserve"> </v>
      </c>
      <c r="N15" s="404"/>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row>
    <row r="16" spans="1:150" ht="15" customHeight="1" x14ac:dyDescent="0.25">
      <c r="A16" s="353"/>
      <c r="B16" s="15">
        <v>4</v>
      </c>
      <c r="C16" s="190" t="s">
        <v>68</v>
      </c>
      <c r="D16" s="191"/>
      <c r="E16" s="192"/>
      <c r="F16" s="4"/>
      <c r="G16" s="4"/>
      <c r="H16" s="4"/>
      <c r="I16" s="4"/>
      <c r="J16" s="4"/>
      <c r="K16" s="20" t="str">
        <f t="shared" si="1"/>
        <v xml:space="preserve"> </v>
      </c>
      <c r="L16" s="4"/>
      <c r="M16" s="20" t="str">
        <f t="shared" si="0"/>
        <v xml:space="preserve"> </v>
      </c>
      <c r="N16" s="404"/>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row>
    <row r="17" spans="1:150" ht="15" customHeight="1" x14ac:dyDescent="0.25">
      <c r="A17" s="353"/>
      <c r="B17" s="15">
        <v>5</v>
      </c>
      <c r="C17" s="190" t="s">
        <v>69</v>
      </c>
      <c r="D17" s="191"/>
      <c r="E17" s="192"/>
      <c r="F17" s="4"/>
      <c r="G17" s="4"/>
      <c r="H17" s="4"/>
      <c r="I17" s="4"/>
      <c r="J17" s="4"/>
      <c r="K17" s="20" t="str">
        <f t="shared" si="1"/>
        <v xml:space="preserve"> </v>
      </c>
      <c r="L17" s="4"/>
      <c r="M17" s="20" t="str">
        <f t="shared" si="0"/>
        <v xml:space="preserve"> </v>
      </c>
      <c r="N17" s="404"/>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row>
    <row r="18" spans="1:150" ht="15" customHeight="1" x14ac:dyDescent="0.25">
      <c r="A18" s="353"/>
      <c r="B18" s="16">
        <v>6</v>
      </c>
      <c r="C18" s="212" t="s">
        <v>70</v>
      </c>
      <c r="D18" s="213"/>
      <c r="E18" s="214"/>
      <c r="F18" s="4"/>
      <c r="G18" s="4"/>
      <c r="H18" s="4"/>
      <c r="I18" s="4"/>
      <c r="J18" s="4"/>
      <c r="K18" s="20" t="str">
        <f t="shared" si="1"/>
        <v xml:space="preserve"> </v>
      </c>
      <c r="L18" s="4"/>
      <c r="M18" s="20" t="str">
        <f t="shared" si="0"/>
        <v xml:space="preserve"> </v>
      </c>
      <c r="N18" s="404"/>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row>
    <row r="19" spans="1:150" ht="15" customHeight="1" x14ac:dyDescent="0.25">
      <c r="A19" s="353"/>
      <c r="B19" s="17">
        <v>7</v>
      </c>
      <c r="C19" s="163" t="s">
        <v>71</v>
      </c>
      <c r="D19" s="164"/>
      <c r="E19" s="165"/>
      <c r="F19" s="4"/>
      <c r="G19" s="4"/>
      <c r="H19" s="4"/>
      <c r="I19" s="4"/>
      <c r="J19" s="4"/>
      <c r="K19" s="20" t="str">
        <f t="shared" si="1"/>
        <v xml:space="preserve"> </v>
      </c>
      <c r="L19" s="4"/>
      <c r="M19" s="20" t="str">
        <f t="shared" si="0"/>
        <v xml:space="preserve"> </v>
      </c>
      <c r="N19" s="404"/>
      <c r="O19"/>
      <c r="P19" t="s">
        <v>34</v>
      </c>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row>
    <row r="20" spans="1:150" ht="15" customHeight="1" x14ac:dyDescent="0.25">
      <c r="A20" s="353"/>
      <c r="B20" s="17">
        <v>8</v>
      </c>
      <c r="C20" s="163" t="s">
        <v>72</v>
      </c>
      <c r="D20" s="164"/>
      <c r="E20" s="165"/>
      <c r="F20" s="4"/>
      <c r="G20" s="4"/>
      <c r="H20" s="4"/>
      <c r="I20" s="4"/>
      <c r="J20" s="4"/>
      <c r="K20" s="20" t="str">
        <f t="shared" si="1"/>
        <v xml:space="preserve"> </v>
      </c>
      <c r="L20" s="4"/>
      <c r="M20" s="20" t="str">
        <f t="shared" si="0"/>
        <v xml:space="preserve"> </v>
      </c>
      <c r="N20" s="404"/>
      <c r="O20"/>
      <c r="P20" t="s">
        <v>34</v>
      </c>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row>
    <row r="21" spans="1:150" ht="15" customHeight="1" thickBot="1" x14ac:dyDescent="0.3">
      <c r="A21" s="354"/>
      <c r="B21" s="18">
        <v>9</v>
      </c>
      <c r="C21" s="343"/>
      <c r="D21" s="344"/>
      <c r="E21" s="345"/>
      <c r="F21" s="4"/>
      <c r="G21" s="4"/>
      <c r="H21" s="4"/>
      <c r="I21" s="4"/>
      <c r="J21" s="4"/>
      <c r="K21" s="21" t="str">
        <f t="shared" si="1"/>
        <v xml:space="preserve"> </v>
      </c>
      <c r="L21" s="5"/>
      <c r="M21" s="20" t="str">
        <f t="shared" si="0"/>
        <v xml:space="preserve"> </v>
      </c>
      <c r="N21" s="404"/>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row>
    <row r="22" spans="1:150" ht="14.1" customHeight="1" thickTop="1" x14ac:dyDescent="0.25">
      <c r="A22" s="33" t="s">
        <v>10</v>
      </c>
      <c r="B22" s="339" t="s">
        <v>93</v>
      </c>
      <c r="C22" s="340"/>
      <c r="D22" s="234" t="s">
        <v>5</v>
      </c>
      <c r="E22" s="241" t="s">
        <v>96</v>
      </c>
      <c r="F22" s="242"/>
      <c r="G22" s="241" t="s">
        <v>97</v>
      </c>
      <c r="H22" s="242"/>
      <c r="I22" s="232" t="s">
        <v>94</v>
      </c>
      <c r="J22" s="232" t="s">
        <v>95</v>
      </c>
      <c r="K22" s="232" t="s">
        <v>92</v>
      </c>
      <c r="L22" s="337" t="s">
        <v>89</v>
      </c>
      <c r="M22" s="246" t="s">
        <v>7</v>
      </c>
      <c r="N22" s="404"/>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row>
    <row r="23" spans="1:150" ht="22.5" customHeight="1" thickBot="1" x14ac:dyDescent="0.3">
      <c r="A23" s="250" t="s">
        <v>63</v>
      </c>
      <c r="B23" s="341"/>
      <c r="C23" s="342"/>
      <c r="D23" s="235"/>
      <c r="E23" s="243"/>
      <c r="F23" s="244"/>
      <c r="G23" s="243"/>
      <c r="H23" s="244"/>
      <c r="I23" s="233"/>
      <c r="J23" s="233"/>
      <c r="K23" s="233"/>
      <c r="L23" s="338"/>
      <c r="M23" s="247"/>
      <c r="N23" s="404"/>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row>
    <row r="24" spans="1:150" ht="15" customHeight="1" x14ac:dyDescent="0.25">
      <c r="A24" s="250"/>
      <c r="B24" s="26">
        <v>1</v>
      </c>
      <c r="C24" s="74" t="s">
        <v>83</v>
      </c>
      <c r="D24" s="51"/>
      <c r="E24" s="188"/>
      <c r="F24" s="310"/>
      <c r="G24" s="188"/>
      <c r="H24" s="189"/>
      <c r="I24" s="7"/>
      <c r="J24" s="22" t="str">
        <f>IF(I24*0.625=0," ",(I24*0.625))</f>
        <v xml:space="preserve"> </v>
      </c>
      <c r="K24" s="6"/>
      <c r="L24" s="6"/>
      <c r="M24" s="22" t="str">
        <f>IF(I24*0.625+K24-L24=0, " ", I24*0.625+K24-L24)</f>
        <v xml:space="preserve"> </v>
      </c>
      <c r="N24" s="40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row>
    <row r="25" spans="1:150" ht="15" customHeight="1" x14ac:dyDescent="0.25">
      <c r="A25" s="250"/>
      <c r="B25" s="26">
        <v>2</v>
      </c>
      <c r="C25" s="74" t="s">
        <v>83</v>
      </c>
      <c r="D25" s="51"/>
      <c r="E25" s="175"/>
      <c r="F25" s="176"/>
      <c r="G25" s="175"/>
      <c r="H25" s="245"/>
      <c r="I25" s="7"/>
      <c r="J25" s="22" t="str">
        <f>IF(I25*0.625=0," ",(I25*0.625))</f>
        <v xml:space="preserve"> </v>
      </c>
      <c r="K25" s="6"/>
      <c r="L25" s="6"/>
      <c r="M25" s="22" t="str">
        <f>IF(I25*0.625+K25-L25=0, " ", I25*0.625+K25-L25)</f>
        <v xml:space="preserve"> </v>
      </c>
      <c r="N25" s="404"/>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row>
    <row r="26" spans="1:150" ht="15" customHeight="1" x14ac:dyDescent="0.25">
      <c r="A26" s="250"/>
      <c r="B26" s="26">
        <v>3</v>
      </c>
      <c r="C26" s="74" t="s">
        <v>83</v>
      </c>
      <c r="D26" s="51"/>
      <c r="E26" s="175"/>
      <c r="F26" s="176"/>
      <c r="G26" s="175"/>
      <c r="H26" s="245"/>
      <c r="I26" s="7"/>
      <c r="J26" s="22" t="str">
        <f>IF(I26*0.625=0," ",(I26*0.625))</f>
        <v xml:space="preserve"> </v>
      </c>
      <c r="K26" s="6"/>
      <c r="L26" s="6"/>
      <c r="M26" s="22" t="str">
        <f>IF(I26*0.625+K26-L26=0, " ", I26*0.625+K26-L26)</f>
        <v xml:space="preserve"> </v>
      </c>
      <c r="N26" s="404"/>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row>
    <row r="27" spans="1:150" ht="15" customHeight="1" thickBot="1" x14ac:dyDescent="0.3">
      <c r="A27" s="251"/>
      <c r="B27" s="17">
        <v>4</v>
      </c>
      <c r="C27" s="74" t="s">
        <v>83</v>
      </c>
      <c r="D27" s="52"/>
      <c r="E27" s="248"/>
      <c r="F27" s="311"/>
      <c r="G27" s="248"/>
      <c r="H27" s="249"/>
      <c r="I27" s="7"/>
      <c r="J27" s="22" t="str">
        <f>IF(I27*0.625=0," ",(I27*0.625))</f>
        <v xml:space="preserve"> </v>
      </c>
      <c r="K27" s="6"/>
      <c r="L27" s="6"/>
      <c r="M27" s="22" t="str">
        <f>IF(I27*0.625+K27-L27=0, " ", I27*0.625+K27-L27)</f>
        <v xml:space="preserve"> </v>
      </c>
      <c r="N27" s="404"/>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row>
    <row r="28" spans="1:150" ht="15" customHeight="1" thickTop="1" thickBot="1" x14ac:dyDescent="0.3">
      <c r="A28" s="402" t="s">
        <v>136</v>
      </c>
      <c r="B28" s="403"/>
      <c r="C28" s="403"/>
      <c r="D28" s="403"/>
      <c r="E28" s="403"/>
      <c r="F28" s="403"/>
      <c r="G28" s="403"/>
      <c r="H28" s="403"/>
      <c r="I28" s="88" t="str">
        <f>IF(SUM(I24:I27)=0," ",(SUM(I24:I27)))</f>
        <v xml:space="preserve"> </v>
      </c>
      <c r="J28" s="88">
        <f>IF(SUM(J24:J27)=0, 0,(SUM(J24:J27)))</f>
        <v>0</v>
      </c>
      <c r="K28" s="88">
        <f>(SUM(K24:K27))</f>
        <v>0</v>
      </c>
      <c r="L28" s="88">
        <f>(SUM(L24:L27))</f>
        <v>0</v>
      </c>
      <c r="M28" s="89" t="str">
        <f>IF(SUM(M24:M27)=0, " ", (SUM(M24:M27)))</f>
        <v xml:space="preserve"> </v>
      </c>
      <c r="N28" s="404"/>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row>
    <row r="29" spans="1:150" customFormat="1" ht="15" customHeight="1" thickTop="1" x14ac:dyDescent="0.25">
      <c r="A29" s="331" t="s">
        <v>80</v>
      </c>
      <c r="B29" s="373" t="s">
        <v>88</v>
      </c>
      <c r="C29" s="374"/>
      <c r="D29" s="374"/>
      <c r="E29" s="375"/>
      <c r="F29" s="376" t="s">
        <v>74</v>
      </c>
      <c r="G29" s="279"/>
      <c r="H29" s="377"/>
      <c r="I29" s="376" t="s">
        <v>75</v>
      </c>
      <c r="J29" s="279"/>
      <c r="K29" s="377"/>
      <c r="L29" s="180"/>
      <c r="M29" s="181"/>
      <c r="N29" s="404"/>
    </row>
    <row r="30" spans="1:150" customFormat="1" ht="15" customHeight="1" x14ac:dyDescent="0.25">
      <c r="A30" s="250"/>
      <c r="B30" s="307"/>
      <c r="C30" s="308"/>
      <c r="D30" s="308"/>
      <c r="E30" s="309"/>
      <c r="F30" s="303"/>
      <c r="G30" s="238"/>
      <c r="H30" s="239"/>
      <c r="I30" s="187"/>
      <c r="J30" s="238"/>
      <c r="K30" s="239"/>
      <c r="L30" s="182"/>
      <c r="M30" s="183"/>
      <c r="N30" s="404"/>
    </row>
    <row r="31" spans="1:150" customFormat="1" ht="15" customHeight="1" thickBot="1" x14ac:dyDescent="0.3">
      <c r="A31" s="251"/>
      <c r="B31" s="24" t="s">
        <v>87</v>
      </c>
      <c r="C31" s="25"/>
      <c r="D31" s="25"/>
      <c r="E31" s="25"/>
      <c r="F31" s="23" t="s">
        <v>5</v>
      </c>
      <c r="G31" s="193" t="s">
        <v>83</v>
      </c>
      <c r="H31" s="194"/>
      <c r="I31" s="23" t="s">
        <v>5</v>
      </c>
      <c r="J31" s="193" t="s">
        <v>83</v>
      </c>
      <c r="K31" s="194"/>
      <c r="L31" s="184"/>
      <c r="M31" s="185"/>
      <c r="N31" s="404"/>
    </row>
    <row r="32" spans="1:150" customFormat="1" ht="15" customHeight="1" thickBot="1" x14ac:dyDescent="0.3">
      <c r="A32" s="367" t="s">
        <v>99</v>
      </c>
      <c r="B32" s="368"/>
      <c r="C32" s="368"/>
      <c r="D32" s="368"/>
      <c r="E32" s="368"/>
      <c r="F32" s="368"/>
      <c r="G32" s="368"/>
      <c r="H32" s="368"/>
      <c r="I32" s="368"/>
      <c r="J32" s="368"/>
      <c r="K32" s="368"/>
      <c r="L32" s="369"/>
      <c r="M32" s="73">
        <f>IF(ISERROR(K28+J28+SUM(K13:K21)),"blah",(K28+J28+SUM(K13:K21)))</f>
        <v>0</v>
      </c>
      <c r="N32" s="404"/>
    </row>
    <row r="33" spans="1:14" customFormat="1" ht="15" customHeight="1" thickBot="1" x14ac:dyDescent="0.3">
      <c r="A33" s="80"/>
      <c r="B33" s="81"/>
      <c r="C33" s="81"/>
      <c r="D33" s="81"/>
      <c r="E33" s="81"/>
      <c r="F33" s="81"/>
      <c r="G33" s="81"/>
      <c r="H33" s="81"/>
      <c r="I33" s="81"/>
      <c r="J33" s="81"/>
      <c r="K33" s="81"/>
      <c r="L33" s="81"/>
      <c r="M33" s="79"/>
      <c r="N33" s="404"/>
    </row>
    <row r="34" spans="1:14" customFormat="1" ht="15" customHeight="1" x14ac:dyDescent="0.25">
      <c r="A34" s="395" t="s">
        <v>65</v>
      </c>
      <c r="B34" s="396"/>
      <c r="C34" s="396"/>
      <c r="D34" s="396"/>
      <c r="E34" s="396"/>
      <c r="F34" s="397"/>
      <c r="G34" s="78" t="s">
        <v>0</v>
      </c>
      <c r="H34" s="398" t="str">
        <f>IF(ISBLANK('CMU Bus Card Rec'!H1:J1), " ", ('CMU Bus Card Rec'!H1:J1))</f>
        <v xml:space="preserve"> </v>
      </c>
      <c r="I34" s="398"/>
      <c r="J34" s="399"/>
      <c r="K34" s="130"/>
      <c r="L34" s="388"/>
      <c r="M34" s="389"/>
      <c r="N34" s="404"/>
    </row>
    <row r="35" spans="1:14" customFormat="1" ht="15" customHeight="1" thickBot="1" x14ac:dyDescent="0.3">
      <c r="A35" s="390" t="s">
        <v>138</v>
      </c>
      <c r="B35" s="221"/>
      <c r="C35" s="221"/>
      <c r="D35" s="221"/>
      <c r="E35" s="221"/>
      <c r="F35" s="222"/>
      <c r="G35" s="10" t="s">
        <v>141</v>
      </c>
      <c r="H35" s="391" t="str">
        <f>IF(ISBLANK('CMU Bus Card Rec'!H2:J2)," ",('CMU Bus Card Rec'!H2:J2))</f>
        <v xml:space="preserve"> </v>
      </c>
      <c r="I35" s="391"/>
      <c r="J35" s="392"/>
      <c r="K35" s="127" t="s">
        <v>144</v>
      </c>
      <c r="L35" s="393" t="str">
        <f>IF(ISBLANK('CMU Bus Card Rec'!L2:M2), " ", ('CMU Bus Card Rec'!L2:M2))</f>
        <v xml:space="preserve"> </v>
      </c>
      <c r="M35" s="394"/>
      <c r="N35" s="404"/>
    </row>
    <row r="36" spans="1:14" customFormat="1" ht="15" customHeight="1" x14ac:dyDescent="0.25">
      <c r="A36" s="48" t="s">
        <v>4</v>
      </c>
      <c r="B36" s="218" t="s">
        <v>20</v>
      </c>
      <c r="C36" s="219"/>
      <c r="D36" s="219"/>
      <c r="E36" s="219"/>
      <c r="F36" s="50"/>
      <c r="G36" s="11" t="s">
        <v>3</v>
      </c>
      <c r="H36" s="378" t="str">
        <f>IF(ISBLANK('CMU Bus Card Rec'!H3:J3), " ", ('CMU Bus Card Rec'!H3:J3))</f>
        <v xml:space="preserve"> </v>
      </c>
      <c r="I36" s="378"/>
      <c r="J36" s="379"/>
      <c r="K36" s="131" t="s">
        <v>2</v>
      </c>
      <c r="L36" s="380" t="str">
        <f>IF(ISBLANK('CMU Bus Card Rec'!L3:M3), " ", ('CMU Bus Card Rec'!L3:M3))</f>
        <v xml:space="preserve"> </v>
      </c>
      <c r="M36" s="381"/>
      <c r="N36" s="404"/>
    </row>
    <row r="37" spans="1:14" customFormat="1" ht="15" customHeight="1" thickBot="1" x14ac:dyDescent="0.3">
      <c r="A37" s="230" t="s">
        <v>24</v>
      </c>
      <c r="B37" s="300" t="s">
        <v>64</v>
      </c>
      <c r="C37" s="301"/>
      <c r="D37" s="301"/>
      <c r="E37" s="301"/>
      <c r="F37" s="301"/>
      <c r="G37" s="301"/>
      <c r="H37" s="301"/>
      <c r="I37" s="301"/>
      <c r="J37" s="301"/>
      <c r="K37" s="301"/>
      <c r="L37" s="301"/>
      <c r="M37" s="302"/>
      <c r="N37" s="404"/>
    </row>
    <row r="38" spans="1:14" customFormat="1" ht="15" customHeight="1" x14ac:dyDescent="0.25">
      <c r="A38" s="230"/>
      <c r="B38" s="382"/>
      <c r="C38" s="383"/>
      <c r="D38" s="383"/>
      <c r="E38" s="383"/>
      <c r="F38" s="383"/>
      <c r="G38" s="383"/>
      <c r="H38" s="383"/>
      <c r="I38" s="383"/>
      <c r="J38" s="383"/>
      <c r="K38" s="383"/>
      <c r="L38" s="383"/>
      <c r="M38" s="384"/>
      <c r="N38" s="404"/>
    </row>
    <row r="39" spans="1:14" customFormat="1" ht="15" customHeight="1" thickBot="1" x14ac:dyDescent="0.3">
      <c r="A39" s="231"/>
      <c r="B39" s="385"/>
      <c r="C39" s="386"/>
      <c r="D39" s="386"/>
      <c r="E39" s="386"/>
      <c r="F39" s="386"/>
      <c r="G39" s="386"/>
      <c r="H39" s="386"/>
      <c r="I39" s="386"/>
      <c r="J39" s="386"/>
      <c r="K39" s="386"/>
      <c r="L39" s="386"/>
      <c r="M39" s="387"/>
      <c r="N39" s="404"/>
    </row>
    <row r="40" spans="1:14" customFormat="1" ht="15" customHeight="1" thickBot="1" x14ac:dyDescent="0.3">
      <c r="A40" s="34" t="s">
        <v>9</v>
      </c>
      <c r="B40" s="12" t="s">
        <v>84</v>
      </c>
      <c r="C40" s="13"/>
      <c r="D40" s="13"/>
      <c r="E40" s="14"/>
      <c r="F40" s="53"/>
      <c r="G40" s="53"/>
      <c r="H40" s="53"/>
      <c r="I40" s="53"/>
      <c r="J40" s="54"/>
      <c r="K40" s="320" t="s">
        <v>62</v>
      </c>
      <c r="L40" s="320" t="s">
        <v>168</v>
      </c>
      <c r="M40" s="318" t="s">
        <v>7</v>
      </c>
      <c r="N40" s="404"/>
    </row>
    <row r="41" spans="1:14" customFormat="1" ht="8.25" customHeight="1" x14ac:dyDescent="0.25">
      <c r="A41" s="223"/>
      <c r="B41" s="226" t="s">
        <v>6</v>
      </c>
      <c r="C41" s="227"/>
      <c r="D41" s="227"/>
      <c r="E41" s="227"/>
      <c r="F41" s="224" t="s">
        <v>83</v>
      </c>
      <c r="G41" s="224" t="s">
        <v>83</v>
      </c>
      <c r="H41" s="224" t="s">
        <v>83</v>
      </c>
      <c r="I41" s="224" t="s">
        <v>83</v>
      </c>
      <c r="J41" s="332" t="s">
        <v>83</v>
      </c>
      <c r="K41" s="320"/>
      <c r="L41" s="320"/>
      <c r="M41" s="318"/>
      <c r="N41" s="404"/>
    </row>
    <row r="42" spans="1:14" customFormat="1" ht="9" customHeight="1" thickBot="1" x14ac:dyDescent="0.3">
      <c r="A42" s="223"/>
      <c r="B42" s="228"/>
      <c r="C42" s="229"/>
      <c r="D42" s="229"/>
      <c r="E42" s="229"/>
      <c r="F42" s="225"/>
      <c r="G42" s="225"/>
      <c r="H42" s="225"/>
      <c r="I42" s="225"/>
      <c r="J42" s="333"/>
      <c r="K42" s="320"/>
      <c r="L42" s="320"/>
      <c r="M42" s="318"/>
      <c r="N42" s="404"/>
    </row>
    <row r="43" spans="1:14" customFormat="1" ht="6.75" customHeight="1" x14ac:dyDescent="0.25">
      <c r="A43" s="353" t="s">
        <v>17</v>
      </c>
      <c r="B43" s="226" t="s">
        <v>8</v>
      </c>
      <c r="C43" s="227"/>
      <c r="D43" s="227"/>
      <c r="E43" s="227"/>
      <c r="F43" s="224" t="s">
        <v>83</v>
      </c>
      <c r="G43" s="224" t="s">
        <v>83</v>
      </c>
      <c r="H43" s="224" t="s">
        <v>83</v>
      </c>
      <c r="I43" s="224" t="s">
        <v>83</v>
      </c>
      <c r="J43" s="332" t="s">
        <v>83</v>
      </c>
      <c r="K43" s="320"/>
      <c r="L43" s="320"/>
      <c r="M43" s="318"/>
      <c r="N43" s="404"/>
    </row>
    <row r="44" spans="1:14" customFormat="1" ht="9.75" customHeight="1" thickBot="1" x14ac:dyDescent="0.3">
      <c r="A44" s="353"/>
      <c r="B44" s="228"/>
      <c r="C44" s="229"/>
      <c r="D44" s="229"/>
      <c r="E44" s="229"/>
      <c r="F44" s="225"/>
      <c r="G44" s="225"/>
      <c r="H44" s="225"/>
      <c r="I44" s="225"/>
      <c r="J44" s="333"/>
      <c r="K44" s="321"/>
      <c r="L44" s="321"/>
      <c r="M44" s="319"/>
      <c r="N44" s="404"/>
    </row>
    <row r="45" spans="1:14" customFormat="1" ht="40.5" customHeight="1" thickBot="1" x14ac:dyDescent="0.3">
      <c r="A45" s="353"/>
      <c r="B45" s="350" t="s">
        <v>98</v>
      </c>
      <c r="C45" s="351"/>
      <c r="D45" s="351"/>
      <c r="E45" s="352"/>
      <c r="F45" s="3" t="s">
        <v>34</v>
      </c>
      <c r="G45" s="3" t="s">
        <v>34</v>
      </c>
      <c r="H45" s="3" t="s">
        <v>34</v>
      </c>
      <c r="I45" s="3" t="s">
        <v>34</v>
      </c>
      <c r="J45" s="3" t="s">
        <v>34</v>
      </c>
      <c r="K45" s="334"/>
      <c r="L45" s="335"/>
      <c r="M45" s="336"/>
      <c r="N45" s="404"/>
    </row>
    <row r="46" spans="1:14" customFormat="1" ht="15" customHeight="1" x14ac:dyDescent="0.25">
      <c r="A46" s="353"/>
      <c r="B46" s="15">
        <v>2</v>
      </c>
      <c r="C46" s="190" t="s">
        <v>73</v>
      </c>
      <c r="D46" s="191"/>
      <c r="E46" s="192"/>
      <c r="F46" s="19" t="str">
        <f>IF('-'!C44=0, " ", '-'!C44)</f>
        <v xml:space="preserve"> </v>
      </c>
      <c r="G46" s="19" t="str">
        <f>IF('-'!G44=0, " ", '-'!G44)</f>
        <v xml:space="preserve"> </v>
      </c>
      <c r="H46" s="19" t="str">
        <f>IF('-'!K44=0, " ", '-'!K44)</f>
        <v xml:space="preserve"> </v>
      </c>
      <c r="I46" s="19" t="str">
        <f>IF('-'!O44=0, " ", '-'!O44)</f>
        <v xml:space="preserve"> </v>
      </c>
      <c r="J46" s="19" t="str">
        <f>IF('-'!S44=0, " ", '-'!S44)</f>
        <v xml:space="preserve"> </v>
      </c>
      <c r="K46" s="20" t="str">
        <f>IF(SUM(F46:J46)=0," ",(SUM(F46:J46)))</f>
        <v xml:space="preserve"> </v>
      </c>
      <c r="L46" s="4"/>
      <c r="M46" s="20" t="str">
        <f>IF(SUM(F46:J46)+L46=0," ",IF(SUM(F46:J46)=0,L46,K46-L46))</f>
        <v xml:space="preserve"> </v>
      </c>
      <c r="N46" s="404"/>
    </row>
    <row r="47" spans="1:14" customFormat="1" ht="15" customHeight="1" x14ac:dyDescent="0.25">
      <c r="A47" s="353"/>
      <c r="B47" s="15">
        <v>2</v>
      </c>
      <c r="C47" s="190" t="s">
        <v>66</v>
      </c>
      <c r="D47" s="191"/>
      <c r="E47" s="192"/>
      <c r="F47" s="4"/>
      <c r="G47" s="4"/>
      <c r="H47" s="4"/>
      <c r="I47" s="4"/>
      <c r="J47" s="4"/>
      <c r="K47" s="20" t="str">
        <f>IF(SUM(F47:J47)=0," ",(SUM(F47:J47)))</f>
        <v xml:space="preserve"> </v>
      </c>
      <c r="L47" s="4"/>
      <c r="M47" s="20" t="str">
        <f t="shared" ref="M47:M54" si="2">IF(SUM(F47:J47)+L47=0," ",IF(SUM(F47:J47)=0,L47,K47-L47))</f>
        <v xml:space="preserve"> </v>
      </c>
      <c r="N47" s="404"/>
    </row>
    <row r="48" spans="1:14" customFormat="1" ht="15" customHeight="1" x14ac:dyDescent="0.25">
      <c r="A48" s="353"/>
      <c r="B48" s="15">
        <v>3</v>
      </c>
      <c r="C48" s="190" t="s">
        <v>67</v>
      </c>
      <c r="D48" s="191"/>
      <c r="E48" s="192"/>
      <c r="F48" s="4"/>
      <c r="G48" s="4"/>
      <c r="H48" s="4"/>
      <c r="I48" s="4"/>
      <c r="J48" s="4"/>
      <c r="K48" s="20" t="str">
        <f t="shared" ref="K48:K54" si="3">IF(SUM(F48:J48)=0," ",(SUM(F48:J48)))</f>
        <v xml:space="preserve"> </v>
      </c>
      <c r="L48" s="4"/>
      <c r="M48" s="20" t="str">
        <f t="shared" si="2"/>
        <v xml:space="preserve"> </v>
      </c>
      <c r="N48" s="404"/>
    </row>
    <row r="49" spans="1:14" customFormat="1" ht="15" customHeight="1" x14ac:dyDescent="0.25">
      <c r="A49" s="353"/>
      <c r="B49" s="15">
        <v>4</v>
      </c>
      <c r="C49" s="190" t="s">
        <v>68</v>
      </c>
      <c r="D49" s="191"/>
      <c r="E49" s="192"/>
      <c r="F49" s="4"/>
      <c r="G49" s="4"/>
      <c r="H49" s="4"/>
      <c r="I49" s="4"/>
      <c r="J49" s="4"/>
      <c r="K49" s="20" t="str">
        <f t="shared" si="3"/>
        <v xml:space="preserve"> </v>
      </c>
      <c r="L49" s="4"/>
      <c r="M49" s="20" t="str">
        <f t="shared" si="2"/>
        <v xml:space="preserve"> </v>
      </c>
      <c r="N49" s="404"/>
    </row>
    <row r="50" spans="1:14" customFormat="1" ht="15" customHeight="1" x14ac:dyDescent="0.25">
      <c r="A50" s="353"/>
      <c r="B50" s="15">
        <v>5</v>
      </c>
      <c r="C50" s="190" t="s">
        <v>69</v>
      </c>
      <c r="D50" s="191"/>
      <c r="E50" s="192"/>
      <c r="F50" s="4"/>
      <c r="G50" s="4"/>
      <c r="H50" s="4"/>
      <c r="I50" s="4"/>
      <c r="J50" s="4"/>
      <c r="K50" s="20" t="str">
        <f t="shared" si="3"/>
        <v xml:space="preserve"> </v>
      </c>
      <c r="L50" s="4"/>
      <c r="M50" s="20" t="str">
        <f t="shared" si="2"/>
        <v xml:space="preserve"> </v>
      </c>
      <c r="N50" s="404"/>
    </row>
    <row r="51" spans="1:14" customFormat="1" ht="15" customHeight="1" x14ac:dyDescent="0.25">
      <c r="A51" s="353"/>
      <c r="B51" s="16">
        <v>6</v>
      </c>
      <c r="C51" s="212" t="s">
        <v>70</v>
      </c>
      <c r="D51" s="213"/>
      <c r="E51" s="214"/>
      <c r="F51" s="4"/>
      <c r="G51" s="4"/>
      <c r="H51" s="4"/>
      <c r="I51" s="4"/>
      <c r="J51" s="4"/>
      <c r="K51" s="20" t="str">
        <f t="shared" si="3"/>
        <v xml:space="preserve"> </v>
      </c>
      <c r="L51" s="4"/>
      <c r="M51" s="20" t="str">
        <f t="shared" si="2"/>
        <v xml:space="preserve"> </v>
      </c>
      <c r="N51" s="404"/>
    </row>
    <row r="52" spans="1:14" customFormat="1" ht="15" customHeight="1" x14ac:dyDescent="0.25">
      <c r="A52" s="353"/>
      <c r="B52" s="17">
        <v>7</v>
      </c>
      <c r="C52" s="163" t="s">
        <v>71</v>
      </c>
      <c r="D52" s="164"/>
      <c r="E52" s="165"/>
      <c r="F52" s="4"/>
      <c r="G52" s="4"/>
      <c r="H52" s="4"/>
      <c r="I52" s="4"/>
      <c r="J52" s="4"/>
      <c r="K52" s="20" t="str">
        <f t="shared" si="3"/>
        <v xml:space="preserve"> </v>
      </c>
      <c r="L52" s="4"/>
      <c r="M52" s="20" t="str">
        <f t="shared" si="2"/>
        <v xml:space="preserve"> </v>
      </c>
      <c r="N52" s="404"/>
    </row>
    <row r="53" spans="1:14" customFormat="1" ht="15" customHeight="1" x14ac:dyDescent="0.25">
      <c r="A53" s="353"/>
      <c r="B53" s="17">
        <v>8</v>
      </c>
      <c r="C53" s="163" t="s">
        <v>72</v>
      </c>
      <c r="D53" s="164"/>
      <c r="E53" s="165"/>
      <c r="F53" s="4"/>
      <c r="G53" s="4"/>
      <c r="H53" s="4"/>
      <c r="I53" s="4"/>
      <c r="J53" s="4"/>
      <c r="K53" s="20" t="str">
        <f t="shared" si="3"/>
        <v xml:space="preserve"> </v>
      </c>
      <c r="L53" s="4"/>
      <c r="M53" s="20" t="str">
        <f t="shared" si="2"/>
        <v xml:space="preserve"> </v>
      </c>
      <c r="N53" s="404"/>
    </row>
    <row r="54" spans="1:14" customFormat="1" ht="15" customHeight="1" thickBot="1" x14ac:dyDescent="0.3">
      <c r="A54" s="354"/>
      <c r="B54" s="18">
        <v>9</v>
      </c>
      <c r="C54" s="343"/>
      <c r="D54" s="344"/>
      <c r="E54" s="345"/>
      <c r="F54" s="4"/>
      <c r="G54" s="4"/>
      <c r="H54" s="4"/>
      <c r="I54" s="4"/>
      <c r="J54" s="4"/>
      <c r="K54" s="21" t="str">
        <f t="shared" si="3"/>
        <v xml:space="preserve"> </v>
      </c>
      <c r="L54" s="5"/>
      <c r="M54" s="20" t="str">
        <f t="shared" si="2"/>
        <v xml:space="preserve"> </v>
      </c>
      <c r="N54" s="404"/>
    </row>
    <row r="55" spans="1:14" customFormat="1" ht="15" customHeight="1" thickTop="1" x14ac:dyDescent="0.25">
      <c r="A55" s="33" t="s">
        <v>10</v>
      </c>
      <c r="B55" s="339" t="s">
        <v>93</v>
      </c>
      <c r="C55" s="340"/>
      <c r="D55" s="234" t="s">
        <v>5</v>
      </c>
      <c r="E55" s="241" t="s">
        <v>96</v>
      </c>
      <c r="F55" s="242"/>
      <c r="G55" s="241" t="s">
        <v>97</v>
      </c>
      <c r="H55" s="242"/>
      <c r="I55" s="232" t="s">
        <v>94</v>
      </c>
      <c r="J55" s="232" t="s">
        <v>95</v>
      </c>
      <c r="K55" s="232" t="s">
        <v>92</v>
      </c>
      <c r="L55" s="337" t="s">
        <v>89</v>
      </c>
      <c r="M55" s="246" t="s">
        <v>7</v>
      </c>
      <c r="N55" s="404"/>
    </row>
    <row r="56" spans="1:14" customFormat="1" ht="22.5" customHeight="1" thickBot="1" x14ac:dyDescent="0.3">
      <c r="A56" s="250" t="s">
        <v>63</v>
      </c>
      <c r="B56" s="341"/>
      <c r="C56" s="342"/>
      <c r="D56" s="235"/>
      <c r="E56" s="243"/>
      <c r="F56" s="244"/>
      <c r="G56" s="243"/>
      <c r="H56" s="244"/>
      <c r="I56" s="233"/>
      <c r="J56" s="233"/>
      <c r="K56" s="233"/>
      <c r="L56" s="338"/>
      <c r="M56" s="247"/>
      <c r="N56" s="404"/>
    </row>
    <row r="57" spans="1:14" customFormat="1" ht="15" customHeight="1" x14ac:dyDescent="0.25">
      <c r="A57" s="250"/>
      <c r="B57" s="26">
        <v>1</v>
      </c>
      <c r="C57" s="74" t="s">
        <v>83</v>
      </c>
      <c r="D57" s="51"/>
      <c r="E57" s="188"/>
      <c r="F57" s="310"/>
      <c r="G57" s="188"/>
      <c r="H57" s="189"/>
      <c r="I57" s="7"/>
      <c r="J57" s="22" t="str">
        <f>IF(I57*0.625=0," ",(I57*0.625))</f>
        <v xml:space="preserve"> </v>
      </c>
      <c r="K57" s="6"/>
      <c r="L57" s="6"/>
      <c r="M57" s="22" t="str">
        <f>IF(I57*0.625+K57-L57=0, " ", I57*0.625+K57-L57)</f>
        <v xml:space="preserve"> </v>
      </c>
      <c r="N57" s="404"/>
    </row>
    <row r="58" spans="1:14" customFormat="1" ht="15" customHeight="1" x14ac:dyDescent="0.25">
      <c r="A58" s="250"/>
      <c r="B58" s="26">
        <v>2</v>
      </c>
      <c r="C58" s="74" t="s">
        <v>83</v>
      </c>
      <c r="D58" s="51"/>
      <c r="E58" s="175"/>
      <c r="F58" s="176"/>
      <c r="G58" s="175"/>
      <c r="H58" s="245"/>
      <c r="I58" s="7"/>
      <c r="J58" s="22" t="str">
        <f>IF(I58*0.625=0," ",(I58*0.625))</f>
        <v xml:space="preserve"> </v>
      </c>
      <c r="K58" s="6"/>
      <c r="L58" s="6"/>
      <c r="M58" s="22" t="str">
        <f>IF(I58*0.625+K58-L58=0, " ", I58*0.625+K58-L58)</f>
        <v xml:space="preserve"> </v>
      </c>
      <c r="N58" s="404"/>
    </row>
    <row r="59" spans="1:14" customFormat="1" ht="15" customHeight="1" x14ac:dyDescent="0.25">
      <c r="A59" s="250"/>
      <c r="B59" s="26">
        <v>3</v>
      </c>
      <c r="C59" s="74" t="s">
        <v>83</v>
      </c>
      <c r="D59" s="51"/>
      <c r="E59" s="175"/>
      <c r="F59" s="176"/>
      <c r="G59" s="175"/>
      <c r="H59" s="245"/>
      <c r="I59" s="7"/>
      <c r="J59" s="22" t="str">
        <f>IF(I59*0.625=0," ",(I59*0.625))</f>
        <v xml:space="preserve"> </v>
      </c>
      <c r="K59" s="6"/>
      <c r="L59" s="6"/>
      <c r="M59" s="22" t="str">
        <f>IF(I59*0.625+K59-L59=0, " ", I59*0.625+K59-L59)</f>
        <v xml:space="preserve"> </v>
      </c>
      <c r="N59" s="404"/>
    </row>
    <row r="60" spans="1:14" customFormat="1" ht="15" customHeight="1" thickBot="1" x14ac:dyDescent="0.3">
      <c r="A60" s="251"/>
      <c r="B60" s="17">
        <v>4</v>
      </c>
      <c r="C60" s="74" t="s">
        <v>83</v>
      </c>
      <c r="D60" s="52"/>
      <c r="E60" s="248"/>
      <c r="F60" s="311"/>
      <c r="G60" s="248"/>
      <c r="H60" s="249"/>
      <c r="I60" s="7"/>
      <c r="J60" s="22" t="str">
        <f>IF(I60*0.625=0," ",(I60*0.625))</f>
        <v xml:space="preserve"> </v>
      </c>
      <c r="K60" s="6"/>
      <c r="L60" s="6"/>
      <c r="M60" s="22" t="str">
        <f>IF(I60*0.625+K60-L60=0, " ", I60*0.625+K60-L60)</f>
        <v xml:space="preserve"> </v>
      </c>
      <c r="N60" s="404"/>
    </row>
    <row r="61" spans="1:14" customFormat="1" ht="15" customHeight="1" thickTop="1" thickBot="1" x14ac:dyDescent="0.3">
      <c r="A61" s="402" t="s">
        <v>136</v>
      </c>
      <c r="B61" s="403"/>
      <c r="C61" s="403"/>
      <c r="D61" s="403"/>
      <c r="E61" s="403"/>
      <c r="F61" s="403"/>
      <c r="G61" s="403"/>
      <c r="H61" s="403"/>
      <c r="I61" s="88" t="str">
        <f>IF(SUM(I57:I60)=0," ",(SUM(I57:I60)))</f>
        <v xml:space="preserve"> </v>
      </c>
      <c r="J61" s="88">
        <f>(SUM(J57:J60))</f>
        <v>0</v>
      </c>
      <c r="K61" s="88">
        <f>(SUM(K57:K60))</f>
        <v>0</v>
      </c>
      <c r="L61" s="88">
        <f>(SUM(L57:L60))</f>
        <v>0</v>
      </c>
      <c r="M61" s="89" t="str">
        <f>IF(SUM(M57:M60)=0, " ", (SUM(M57:M60)))</f>
        <v xml:space="preserve"> </v>
      </c>
      <c r="N61" s="404"/>
    </row>
    <row r="62" spans="1:14" customFormat="1" ht="15" customHeight="1" thickTop="1" x14ac:dyDescent="0.25">
      <c r="A62" s="331" t="s">
        <v>80</v>
      </c>
      <c r="B62" s="373" t="s">
        <v>88</v>
      </c>
      <c r="C62" s="374"/>
      <c r="D62" s="374"/>
      <c r="E62" s="375"/>
      <c r="F62" s="376" t="s">
        <v>74</v>
      </c>
      <c r="G62" s="279"/>
      <c r="H62" s="377"/>
      <c r="I62" s="376" t="s">
        <v>75</v>
      </c>
      <c r="J62" s="279"/>
      <c r="K62" s="237"/>
      <c r="L62" s="180"/>
      <c r="M62" s="370"/>
      <c r="N62" s="404"/>
    </row>
    <row r="63" spans="1:14" customFormat="1" ht="15" customHeight="1" x14ac:dyDescent="0.25">
      <c r="A63" s="250"/>
      <c r="B63" s="307"/>
      <c r="C63" s="308"/>
      <c r="D63" s="308"/>
      <c r="E63" s="309"/>
      <c r="F63" s="303"/>
      <c r="G63" s="238"/>
      <c r="H63" s="239"/>
      <c r="I63" s="187"/>
      <c r="J63" s="238"/>
      <c r="K63" s="239"/>
      <c r="L63" s="182"/>
      <c r="M63" s="371"/>
      <c r="N63" s="404"/>
    </row>
    <row r="64" spans="1:14" customFormat="1" ht="15" customHeight="1" thickBot="1" x14ac:dyDescent="0.3">
      <c r="A64" s="251"/>
      <c r="B64" s="24" t="s">
        <v>87</v>
      </c>
      <c r="C64" s="25"/>
      <c r="D64" s="25"/>
      <c r="E64" s="25"/>
      <c r="F64" s="23" t="s">
        <v>5</v>
      </c>
      <c r="G64" s="193" t="s">
        <v>83</v>
      </c>
      <c r="H64" s="194"/>
      <c r="I64" s="23" t="s">
        <v>5</v>
      </c>
      <c r="J64" s="193" t="s">
        <v>83</v>
      </c>
      <c r="K64" s="194"/>
      <c r="L64" s="184"/>
      <c r="M64" s="372"/>
      <c r="N64" s="404"/>
    </row>
    <row r="65" spans="1:14" customFormat="1" ht="15" customHeight="1" thickBot="1" x14ac:dyDescent="0.3">
      <c r="A65" s="367" t="s">
        <v>99</v>
      </c>
      <c r="B65" s="368"/>
      <c r="C65" s="368"/>
      <c r="D65" s="368"/>
      <c r="E65" s="368"/>
      <c r="F65" s="368"/>
      <c r="G65" s="368"/>
      <c r="H65" s="368"/>
      <c r="I65" s="368"/>
      <c r="J65" s="368"/>
      <c r="K65" s="368"/>
      <c r="L65" s="369"/>
      <c r="M65" s="73">
        <f>IF(ISERROR(K61+J61+SUM(K46:K54)),SUM(K46:K54),K61+J61+SUM(K46:K54))</f>
        <v>0</v>
      </c>
      <c r="N65" s="404"/>
    </row>
    <row r="66" spans="1:14" customFormat="1" ht="15" customHeight="1" x14ac:dyDescent="0.25"/>
    <row r="67" spans="1:14" customFormat="1" ht="15" customHeight="1" x14ac:dyDescent="0.25"/>
    <row r="68" spans="1:14" customFormat="1" ht="15" customHeight="1" x14ac:dyDescent="0.25"/>
    <row r="69" spans="1:14" customFormat="1" ht="15" customHeight="1" x14ac:dyDescent="0.25"/>
    <row r="70" spans="1:14" customFormat="1" ht="15" customHeight="1" x14ac:dyDescent="0.25"/>
    <row r="71" spans="1:14" customFormat="1" ht="15" customHeight="1" x14ac:dyDescent="0.25"/>
    <row r="72" spans="1:14" customFormat="1" ht="15" customHeight="1" x14ac:dyDescent="0.25"/>
    <row r="73" spans="1:14" customFormat="1" ht="15" customHeight="1" x14ac:dyDescent="0.25"/>
    <row r="74" spans="1:14" customFormat="1" ht="15" customHeight="1" x14ac:dyDescent="0.25"/>
    <row r="75" spans="1:14" customFormat="1" ht="15" customHeight="1" x14ac:dyDescent="0.25"/>
    <row r="76" spans="1:14" customFormat="1" ht="15" customHeight="1" x14ac:dyDescent="0.25"/>
    <row r="77" spans="1:14" customFormat="1" ht="15" customHeight="1" x14ac:dyDescent="0.25"/>
    <row r="78" spans="1:14" customFormat="1" ht="15" customHeight="1" x14ac:dyDescent="0.25"/>
    <row r="79" spans="1:14" customFormat="1" ht="15" customHeight="1" x14ac:dyDescent="0.25"/>
    <row r="80" spans="1:14" customFormat="1" ht="15" customHeight="1" x14ac:dyDescent="0.25"/>
    <row r="81" customFormat="1" ht="15" customHeight="1" x14ac:dyDescent="0.25"/>
    <row r="82" customFormat="1" ht="15" customHeight="1" x14ac:dyDescent="0.25"/>
    <row r="83" customFormat="1" ht="15" customHeight="1" x14ac:dyDescent="0.25"/>
    <row r="84" customFormat="1" ht="15" customHeight="1" x14ac:dyDescent="0.25"/>
    <row r="85" customFormat="1" ht="15" customHeight="1" x14ac:dyDescent="0.25"/>
    <row r="86" customFormat="1" ht="15" customHeight="1" x14ac:dyDescent="0.25"/>
    <row r="87" customFormat="1" ht="15" customHeight="1" x14ac:dyDescent="0.25"/>
    <row r="88" customFormat="1" ht="15" customHeight="1" x14ac:dyDescent="0.25"/>
    <row r="89" customFormat="1" ht="15" customHeight="1" x14ac:dyDescent="0.25"/>
    <row r="90" customFormat="1" ht="15" customHeight="1" x14ac:dyDescent="0.25"/>
    <row r="91" customFormat="1" ht="15" customHeight="1" x14ac:dyDescent="0.25"/>
    <row r="92" customFormat="1" ht="15" customHeight="1" x14ac:dyDescent="0.25"/>
    <row r="93" customFormat="1" ht="15" customHeight="1" x14ac:dyDescent="0.25"/>
    <row r="94" customFormat="1" ht="15" customHeight="1" x14ac:dyDescent="0.25"/>
    <row r="95" customFormat="1" ht="15" customHeight="1" x14ac:dyDescent="0.25"/>
    <row r="96" customFormat="1" ht="15" customHeight="1" x14ac:dyDescent="0.25"/>
    <row r="97" customFormat="1" ht="15" customHeight="1" x14ac:dyDescent="0.25"/>
    <row r="98" customFormat="1" ht="15" customHeight="1" x14ac:dyDescent="0.25"/>
    <row r="99" customFormat="1" ht="15" customHeight="1" x14ac:dyDescent="0.25"/>
    <row r="100" customFormat="1" ht="15" customHeight="1" x14ac:dyDescent="0.25"/>
    <row r="101" customFormat="1" ht="15" customHeight="1" x14ac:dyDescent="0.25"/>
    <row r="102" customFormat="1" ht="15" customHeight="1" x14ac:dyDescent="0.25"/>
    <row r="103" customFormat="1" ht="15" customHeight="1" x14ac:dyDescent="0.25"/>
    <row r="104" customFormat="1" ht="15" customHeight="1" x14ac:dyDescent="0.25"/>
    <row r="105" customFormat="1" ht="15" customHeight="1" x14ac:dyDescent="0.25"/>
    <row r="106" customFormat="1" ht="15" customHeight="1" x14ac:dyDescent="0.25"/>
    <row r="107" customFormat="1" ht="15" customHeight="1" x14ac:dyDescent="0.25"/>
    <row r="108" customFormat="1" ht="15" customHeight="1" x14ac:dyDescent="0.25"/>
    <row r="109" customFormat="1" ht="15" customHeight="1" x14ac:dyDescent="0.25"/>
    <row r="110" customFormat="1" ht="15" customHeight="1" x14ac:dyDescent="0.25"/>
    <row r="111" customFormat="1" ht="15" customHeight="1" x14ac:dyDescent="0.25"/>
    <row r="112" customFormat="1" ht="15" customHeight="1" x14ac:dyDescent="0.25"/>
    <row r="113" customFormat="1" ht="15" customHeight="1" x14ac:dyDescent="0.25"/>
    <row r="114" customFormat="1" ht="15" customHeight="1" x14ac:dyDescent="0.25"/>
    <row r="115" customFormat="1" ht="15" customHeight="1" x14ac:dyDescent="0.25"/>
    <row r="116" customFormat="1" ht="15" customHeight="1" x14ac:dyDescent="0.25"/>
    <row r="117" customFormat="1" ht="15" customHeight="1" x14ac:dyDescent="0.25"/>
    <row r="118" customFormat="1" ht="15" customHeight="1" x14ac:dyDescent="0.25"/>
    <row r="119" customFormat="1" ht="15" customHeight="1" x14ac:dyDescent="0.25"/>
    <row r="120" customFormat="1" ht="15" customHeight="1" x14ac:dyDescent="0.25"/>
    <row r="121" customFormat="1" ht="15" customHeight="1" x14ac:dyDescent="0.25"/>
    <row r="122" customFormat="1" ht="15" customHeight="1" x14ac:dyDescent="0.25"/>
    <row r="123" customFormat="1" ht="15" customHeight="1" x14ac:dyDescent="0.25"/>
    <row r="124" customFormat="1" ht="15" customHeight="1" x14ac:dyDescent="0.25"/>
    <row r="125" customFormat="1" ht="15" customHeight="1" x14ac:dyDescent="0.25"/>
    <row r="126" customFormat="1" ht="15" customHeight="1" x14ac:dyDescent="0.25"/>
    <row r="127" customFormat="1" ht="15" customHeight="1" x14ac:dyDescent="0.25"/>
    <row r="128" customFormat="1" ht="15" customHeight="1" x14ac:dyDescent="0.25"/>
    <row r="129" customFormat="1" ht="15" customHeight="1" x14ac:dyDescent="0.25"/>
    <row r="130" customFormat="1" ht="15" customHeight="1" x14ac:dyDescent="0.25"/>
    <row r="131" customFormat="1" ht="15" customHeight="1" x14ac:dyDescent="0.25"/>
    <row r="132" customFormat="1" ht="15" customHeight="1" x14ac:dyDescent="0.25"/>
    <row r="133" customFormat="1" ht="15" customHeight="1" x14ac:dyDescent="0.25"/>
    <row r="134" customFormat="1" ht="15" customHeight="1" x14ac:dyDescent="0.25"/>
    <row r="135" customFormat="1" ht="15" customHeight="1" x14ac:dyDescent="0.25"/>
    <row r="136" customFormat="1" ht="15" customHeight="1" x14ac:dyDescent="0.25"/>
    <row r="137" customFormat="1" ht="15" customHeight="1" x14ac:dyDescent="0.25"/>
    <row r="138" customFormat="1" ht="15" customHeight="1" x14ac:dyDescent="0.25"/>
    <row r="139" customFormat="1" ht="15" customHeight="1" x14ac:dyDescent="0.25"/>
    <row r="140" customFormat="1" ht="15" customHeight="1" x14ac:dyDescent="0.25"/>
    <row r="141" customFormat="1" ht="15" customHeight="1" x14ac:dyDescent="0.25"/>
    <row r="142" customFormat="1" ht="15" customHeight="1" x14ac:dyDescent="0.25"/>
    <row r="143" customFormat="1" ht="15" customHeight="1" x14ac:dyDescent="0.25"/>
    <row r="144" customFormat="1" ht="15" customHeight="1" x14ac:dyDescent="0.25"/>
    <row r="145" customFormat="1" ht="15" customHeight="1" x14ac:dyDescent="0.25"/>
    <row r="146" customFormat="1" ht="15" customHeight="1" x14ac:dyDescent="0.25"/>
    <row r="147" customFormat="1" ht="15" customHeight="1" x14ac:dyDescent="0.25"/>
    <row r="148" customFormat="1" ht="15" customHeight="1" x14ac:dyDescent="0.25"/>
    <row r="149" customFormat="1" ht="15" customHeight="1" x14ac:dyDescent="0.25"/>
    <row r="150" customFormat="1" ht="15" customHeight="1" x14ac:dyDescent="0.25"/>
    <row r="151" customFormat="1" ht="15" customHeight="1" x14ac:dyDescent="0.25"/>
    <row r="152" customFormat="1" ht="15" customHeight="1" x14ac:dyDescent="0.25"/>
    <row r="153" customFormat="1" ht="15" customHeight="1" x14ac:dyDescent="0.25"/>
    <row r="154" customFormat="1" ht="15" customHeight="1" x14ac:dyDescent="0.25"/>
    <row r="155" customFormat="1" ht="15" customHeight="1" x14ac:dyDescent="0.25"/>
    <row r="156" customFormat="1" ht="15" customHeight="1" x14ac:dyDescent="0.25"/>
    <row r="157" customFormat="1" ht="15" customHeight="1" x14ac:dyDescent="0.25"/>
    <row r="158" customFormat="1" ht="15" customHeight="1" x14ac:dyDescent="0.25"/>
    <row r="159" customFormat="1" ht="15" customHeight="1" x14ac:dyDescent="0.25"/>
    <row r="160" customFormat="1" ht="15" customHeight="1" x14ac:dyDescent="0.25"/>
    <row r="161" customFormat="1" ht="15" customHeight="1" x14ac:dyDescent="0.25"/>
    <row r="162" customFormat="1" ht="15" customHeight="1" x14ac:dyDescent="0.25"/>
    <row r="163" customFormat="1" ht="15" customHeight="1" x14ac:dyDescent="0.25"/>
    <row r="164" customFormat="1" ht="15" customHeight="1" x14ac:dyDescent="0.25"/>
    <row r="165" customFormat="1" ht="15" customHeight="1" x14ac:dyDescent="0.25"/>
    <row r="166" customFormat="1" ht="15" customHeight="1" x14ac:dyDescent="0.25"/>
    <row r="167" customFormat="1" ht="15" customHeight="1" x14ac:dyDescent="0.25"/>
    <row r="168" customFormat="1" ht="15" customHeight="1" x14ac:dyDescent="0.25"/>
    <row r="169" customFormat="1" ht="15" customHeight="1" x14ac:dyDescent="0.25"/>
    <row r="170" customFormat="1" ht="15" customHeight="1" x14ac:dyDescent="0.25"/>
    <row r="171" customFormat="1" ht="15" customHeight="1" x14ac:dyDescent="0.25"/>
    <row r="172" customFormat="1" ht="15" customHeight="1" x14ac:dyDescent="0.25"/>
    <row r="173" customFormat="1" ht="15" customHeight="1" x14ac:dyDescent="0.25"/>
    <row r="174" customFormat="1" ht="15" customHeight="1" x14ac:dyDescent="0.25"/>
    <row r="175" customFormat="1" ht="15" customHeight="1" x14ac:dyDescent="0.25"/>
    <row r="176" customFormat="1" ht="15" customHeight="1" x14ac:dyDescent="0.25"/>
    <row r="177" customFormat="1" ht="15" customHeight="1" x14ac:dyDescent="0.25"/>
    <row r="178" customFormat="1" ht="15" customHeight="1" x14ac:dyDescent="0.25"/>
    <row r="179" customFormat="1" ht="15" customHeight="1" x14ac:dyDescent="0.25"/>
    <row r="180" customFormat="1" ht="15" customHeight="1" x14ac:dyDescent="0.25"/>
    <row r="181" customFormat="1" ht="15" customHeight="1" x14ac:dyDescent="0.25"/>
    <row r="182" customFormat="1" ht="15" customHeight="1" x14ac:dyDescent="0.25"/>
    <row r="183" customFormat="1" ht="15" customHeight="1" x14ac:dyDescent="0.25"/>
    <row r="184" customFormat="1" ht="15" customHeight="1" x14ac:dyDescent="0.25"/>
    <row r="185" customFormat="1" ht="15" customHeight="1" x14ac:dyDescent="0.25"/>
    <row r="186" customFormat="1" ht="15" customHeight="1" x14ac:dyDescent="0.25"/>
    <row r="187" customFormat="1" ht="15" customHeight="1" x14ac:dyDescent="0.25"/>
    <row r="188" customFormat="1" ht="15" customHeight="1" x14ac:dyDescent="0.25"/>
    <row r="189" customFormat="1" ht="15" customHeight="1" x14ac:dyDescent="0.25"/>
    <row r="190" customFormat="1" ht="15" customHeight="1" x14ac:dyDescent="0.25"/>
    <row r="191" customFormat="1" ht="15" customHeight="1" x14ac:dyDescent="0.25"/>
    <row r="192" customFormat="1" ht="15" customHeight="1" x14ac:dyDescent="0.25"/>
    <row r="193" customFormat="1" ht="15" customHeight="1" x14ac:dyDescent="0.25"/>
    <row r="194" customFormat="1" ht="15" customHeight="1" x14ac:dyDescent="0.25"/>
    <row r="195" customFormat="1" ht="15" customHeight="1" x14ac:dyDescent="0.25"/>
    <row r="196" customFormat="1" ht="15" customHeight="1" x14ac:dyDescent="0.25"/>
    <row r="197" customFormat="1" ht="15" customHeight="1" x14ac:dyDescent="0.25"/>
    <row r="198" customFormat="1" ht="15" customHeight="1" x14ac:dyDescent="0.25"/>
    <row r="199" customFormat="1" ht="15" customHeight="1" x14ac:dyDescent="0.25"/>
    <row r="200" customFormat="1" ht="15" customHeight="1" x14ac:dyDescent="0.25"/>
    <row r="201" customFormat="1" ht="15" customHeight="1" x14ac:dyDescent="0.25"/>
    <row r="202" customFormat="1" ht="15" customHeight="1" x14ac:dyDescent="0.25"/>
    <row r="203" customFormat="1" ht="15" customHeight="1" x14ac:dyDescent="0.25"/>
    <row r="204" customFormat="1" ht="15" customHeight="1" x14ac:dyDescent="0.25"/>
    <row r="205" customFormat="1" ht="15" customHeight="1" x14ac:dyDescent="0.25"/>
    <row r="206" customFormat="1" ht="15" customHeight="1" x14ac:dyDescent="0.25"/>
    <row r="207" customFormat="1" ht="15" customHeight="1" x14ac:dyDescent="0.25"/>
    <row r="208" customFormat="1" ht="15" customHeight="1" x14ac:dyDescent="0.25"/>
    <row r="209" customFormat="1" ht="15" customHeight="1" x14ac:dyDescent="0.25"/>
    <row r="210" customFormat="1" ht="15" customHeight="1" x14ac:dyDescent="0.25"/>
    <row r="211" customFormat="1" ht="15" customHeight="1" x14ac:dyDescent="0.25"/>
    <row r="212" customFormat="1" ht="15" customHeight="1" x14ac:dyDescent="0.25"/>
    <row r="213" customFormat="1" ht="15" customHeight="1" x14ac:dyDescent="0.25"/>
    <row r="214" customFormat="1" ht="15" customHeight="1" x14ac:dyDescent="0.25"/>
    <row r="215" customFormat="1" ht="15" customHeight="1" x14ac:dyDescent="0.25"/>
    <row r="216" customFormat="1" ht="15" customHeight="1" x14ac:dyDescent="0.25"/>
    <row r="217" customFormat="1" ht="15" customHeight="1" x14ac:dyDescent="0.25"/>
    <row r="218" customFormat="1" ht="15" customHeight="1" x14ac:dyDescent="0.25"/>
    <row r="219" customFormat="1" ht="15" customHeight="1" x14ac:dyDescent="0.25"/>
    <row r="220" customFormat="1" ht="15" customHeight="1" x14ac:dyDescent="0.25"/>
    <row r="221" customFormat="1" ht="15" customHeight="1" x14ac:dyDescent="0.25"/>
    <row r="222" customFormat="1" ht="15" customHeight="1" x14ac:dyDescent="0.25"/>
    <row r="223" customFormat="1" ht="15" customHeight="1" x14ac:dyDescent="0.25"/>
    <row r="224" customFormat="1" ht="15" customHeight="1" x14ac:dyDescent="0.25"/>
    <row r="225" customFormat="1" ht="15" customHeight="1" x14ac:dyDescent="0.25"/>
    <row r="226" customFormat="1" ht="15" customHeight="1" x14ac:dyDescent="0.25"/>
    <row r="227" customFormat="1" ht="15" customHeight="1" x14ac:dyDescent="0.25"/>
    <row r="228" customFormat="1" ht="15" customHeight="1" x14ac:dyDescent="0.25"/>
    <row r="229" customFormat="1" ht="15" customHeight="1" x14ac:dyDescent="0.25"/>
    <row r="230" customFormat="1" ht="15" customHeight="1" x14ac:dyDescent="0.25"/>
    <row r="231" customFormat="1" ht="15" customHeight="1" x14ac:dyDescent="0.25"/>
    <row r="232" customFormat="1" ht="15" customHeight="1" x14ac:dyDescent="0.25"/>
    <row r="233" customFormat="1" ht="15" customHeight="1" x14ac:dyDescent="0.25"/>
    <row r="234" customFormat="1" ht="15" customHeight="1" x14ac:dyDescent="0.25"/>
    <row r="235" customFormat="1" ht="15" customHeight="1" x14ac:dyDescent="0.25"/>
    <row r="236" customFormat="1" ht="15" customHeight="1" x14ac:dyDescent="0.25"/>
    <row r="237" customFormat="1" ht="15" customHeight="1" x14ac:dyDescent="0.25"/>
    <row r="238" customFormat="1" ht="15" customHeight="1" x14ac:dyDescent="0.25"/>
    <row r="239" customFormat="1" ht="15" customHeight="1" x14ac:dyDescent="0.25"/>
    <row r="240" customFormat="1" ht="15" customHeight="1" x14ac:dyDescent="0.25"/>
    <row r="241" customFormat="1" ht="15" customHeight="1" x14ac:dyDescent="0.25"/>
    <row r="242" customFormat="1" ht="15" customHeight="1" x14ac:dyDescent="0.25"/>
    <row r="243" customFormat="1" ht="15" customHeight="1" x14ac:dyDescent="0.25"/>
    <row r="244" customFormat="1" ht="15" customHeight="1" x14ac:dyDescent="0.25"/>
    <row r="245" customFormat="1" ht="15" customHeight="1" x14ac:dyDescent="0.25"/>
    <row r="246" customFormat="1" ht="15" customHeight="1" x14ac:dyDescent="0.25"/>
    <row r="247" customFormat="1" ht="15" customHeight="1" x14ac:dyDescent="0.25"/>
    <row r="248" customFormat="1" ht="15" customHeight="1" x14ac:dyDescent="0.25"/>
    <row r="249" customFormat="1" ht="15" customHeight="1" x14ac:dyDescent="0.25"/>
    <row r="250" customFormat="1" ht="15" customHeight="1" x14ac:dyDescent="0.25"/>
    <row r="251" customFormat="1" ht="15" customHeight="1" x14ac:dyDescent="0.25"/>
    <row r="252" customFormat="1" ht="15" customHeight="1" x14ac:dyDescent="0.25"/>
    <row r="253" customFormat="1" ht="15" customHeight="1" x14ac:dyDescent="0.25"/>
    <row r="254" customFormat="1" ht="15" customHeight="1" x14ac:dyDescent="0.25"/>
    <row r="255" customFormat="1" ht="15" customHeight="1" x14ac:dyDescent="0.25"/>
    <row r="256" customFormat="1" ht="15" customHeight="1" x14ac:dyDescent="0.25"/>
    <row r="257" customFormat="1" ht="15" customHeight="1" x14ac:dyDescent="0.25"/>
    <row r="258" customFormat="1" ht="15" customHeight="1" x14ac:dyDescent="0.25"/>
    <row r="259" customFormat="1" ht="15" customHeight="1" x14ac:dyDescent="0.25"/>
    <row r="260" customFormat="1" ht="15" customHeight="1" x14ac:dyDescent="0.25"/>
    <row r="261" customFormat="1" ht="15" customHeight="1" x14ac:dyDescent="0.25"/>
    <row r="262" customFormat="1" ht="15" customHeight="1" x14ac:dyDescent="0.25"/>
    <row r="263" customFormat="1" ht="15" customHeight="1" x14ac:dyDescent="0.25"/>
    <row r="264" customFormat="1" ht="15" customHeight="1" x14ac:dyDescent="0.25"/>
    <row r="265" customFormat="1" ht="15" customHeight="1" x14ac:dyDescent="0.25"/>
    <row r="266" customFormat="1" ht="15" customHeight="1" x14ac:dyDescent="0.25"/>
    <row r="267" customFormat="1" ht="15" customHeight="1" x14ac:dyDescent="0.25"/>
    <row r="268" customFormat="1" ht="15" customHeight="1" x14ac:dyDescent="0.25"/>
    <row r="269" customFormat="1" ht="15" customHeight="1" x14ac:dyDescent="0.25"/>
    <row r="270" customFormat="1" ht="15" customHeight="1" x14ac:dyDescent="0.25"/>
    <row r="271" customFormat="1" ht="15" customHeight="1" x14ac:dyDescent="0.25"/>
    <row r="272" customFormat="1" ht="15" customHeight="1" x14ac:dyDescent="0.25"/>
    <row r="273" customFormat="1" ht="15" customHeight="1" x14ac:dyDescent="0.25"/>
    <row r="274" customFormat="1" ht="15" customHeight="1" x14ac:dyDescent="0.25"/>
    <row r="275" customFormat="1" ht="15" customHeight="1" x14ac:dyDescent="0.25"/>
    <row r="276" customFormat="1" ht="15" customHeight="1" x14ac:dyDescent="0.25"/>
    <row r="277" customFormat="1" ht="15" customHeight="1" x14ac:dyDescent="0.25"/>
    <row r="278" customFormat="1" ht="15" customHeight="1" x14ac:dyDescent="0.25"/>
    <row r="279" customFormat="1" ht="15" customHeight="1" x14ac:dyDescent="0.25"/>
    <row r="280" customFormat="1" ht="15" customHeight="1" x14ac:dyDescent="0.25"/>
    <row r="281" customFormat="1" ht="15" customHeight="1" x14ac:dyDescent="0.25"/>
    <row r="282" customFormat="1" ht="15" customHeight="1" x14ac:dyDescent="0.25"/>
    <row r="283" customFormat="1" ht="15" customHeight="1" x14ac:dyDescent="0.25"/>
    <row r="284" customFormat="1" ht="15" customHeight="1" x14ac:dyDescent="0.25"/>
    <row r="285" customFormat="1" ht="15" customHeight="1" x14ac:dyDescent="0.25"/>
    <row r="286" customFormat="1" ht="15" customHeight="1" x14ac:dyDescent="0.25"/>
    <row r="287" customFormat="1" ht="15" customHeight="1" x14ac:dyDescent="0.25"/>
    <row r="288" customFormat="1" ht="15" customHeight="1" x14ac:dyDescent="0.25"/>
    <row r="289" customFormat="1" ht="15" customHeight="1" x14ac:dyDescent="0.25"/>
    <row r="290" customFormat="1" ht="15" customHeight="1" x14ac:dyDescent="0.25"/>
    <row r="291" customFormat="1" ht="15" customHeight="1" x14ac:dyDescent="0.25"/>
    <row r="292" customFormat="1" ht="15" customHeight="1" x14ac:dyDescent="0.25"/>
    <row r="293" customFormat="1" ht="15" customHeight="1" x14ac:dyDescent="0.25"/>
    <row r="294" customFormat="1" ht="15" customHeight="1" x14ac:dyDescent="0.25"/>
    <row r="295" customFormat="1" ht="15" customHeight="1" x14ac:dyDescent="0.25"/>
    <row r="296" customFormat="1" ht="15" customHeight="1" x14ac:dyDescent="0.25"/>
    <row r="297" customFormat="1" ht="15" customHeight="1" x14ac:dyDescent="0.25"/>
    <row r="298" customFormat="1" ht="15" customHeight="1" x14ac:dyDescent="0.25"/>
    <row r="299" customFormat="1" ht="15" customHeight="1" x14ac:dyDescent="0.25"/>
    <row r="300" customFormat="1" ht="15" customHeight="1" x14ac:dyDescent="0.25"/>
    <row r="301" customFormat="1" ht="15" customHeight="1" x14ac:dyDescent="0.25"/>
    <row r="302" customFormat="1" ht="15" customHeight="1" x14ac:dyDescent="0.25"/>
    <row r="303" customFormat="1" ht="15" customHeight="1" x14ac:dyDescent="0.25"/>
    <row r="304" customFormat="1" ht="15" customHeight="1" x14ac:dyDescent="0.25"/>
    <row r="305" customFormat="1" ht="15" customHeight="1" x14ac:dyDescent="0.25"/>
    <row r="306" customFormat="1" ht="15" customHeight="1" x14ac:dyDescent="0.25"/>
    <row r="307" customFormat="1" ht="15" customHeight="1" x14ac:dyDescent="0.25"/>
    <row r="308" customFormat="1" ht="15" customHeight="1" x14ac:dyDescent="0.25"/>
    <row r="309" customFormat="1" ht="15" customHeight="1" x14ac:dyDescent="0.25"/>
    <row r="310" customFormat="1" ht="15" customHeight="1" x14ac:dyDescent="0.25"/>
    <row r="311" customFormat="1" ht="15" customHeight="1" x14ac:dyDescent="0.25"/>
    <row r="312" customFormat="1" ht="15" customHeight="1" x14ac:dyDescent="0.25"/>
    <row r="313" customFormat="1" ht="15" customHeight="1" x14ac:dyDescent="0.25"/>
    <row r="314" customFormat="1" ht="15" customHeight="1" x14ac:dyDescent="0.25"/>
    <row r="315" customFormat="1" ht="15" customHeight="1" x14ac:dyDescent="0.25"/>
    <row r="316" customFormat="1" ht="15" customHeight="1" x14ac:dyDescent="0.25"/>
    <row r="317" customFormat="1" ht="15" customHeight="1" x14ac:dyDescent="0.25"/>
    <row r="318" customFormat="1" ht="15" customHeight="1" x14ac:dyDescent="0.25"/>
    <row r="319" customFormat="1" ht="15" customHeight="1" x14ac:dyDescent="0.25"/>
    <row r="320" customFormat="1" ht="15" customHeight="1" x14ac:dyDescent="0.25"/>
    <row r="321" customFormat="1" ht="15" customHeight="1" x14ac:dyDescent="0.25"/>
    <row r="322" customFormat="1" ht="15" customHeight="1" x14ac:dyDescent="0.25"/>
    <row r="323" customFormat="1" ht="15" customHeight="1" x14ac:dyDescent="0.25"/>
    <row r="324" customFormat="1" ht="15" customHeight="1" x14ac:dyDescent="0.25"/>
    <row r="325" customFormat="1" ht="15" customHeight="1" x14ac:dyDescent="0.25"/>
    <row r="326" customFormat="1" ht="15" customHeight="1" x14ac:dyDescent="0.25"/>
    <row r="327" customFormat="1" ht="15" customHeight="1" x14ac:dyDescent="0.25"/>
    <row r="328" customFormat="1" ht="15" customHeight="1" x14ac:dyDescent="0.25"/>
    <row r="329" customFormat="1" ht="15" customHeight="1" x14ac:dyDescent="0.25"/>
    <row r="330" customFormat="1" ht="15" customHeight="1" x14ac:dyDescent="0.25"/>
    <row r="331" customFormat="1" ht="15" customHeight="1" x14ac:dyDescent="0.25"/>
    <row r="332" customFormat="1" ht="15" customHeight="1" x14ac:dyDescent="0.25"/>
    <row r="333" customFormat="1" ht="15" customHeight="1" x14ac:dyDescent="0.25"/>
    <row r="334" customFormat="1" ht="15" customHeight="1" x14ac:dyDescent="0.25"/>
    <row r="335" customFormat="1" ht="15" customHeight="1" x14ac:dyDescent="0.25"/>
    <row r="336" customFormat="1" ht="15" customHeight="1" x14ac:dyDescent="0.25"/>
    <row r="337" customFormat="1" ht="15" customHeight="1" x14ac:dyDescent="0.25"/>
    <row r="338" customFormat="1" ht="15" customHeight="1" x14ac:dyDescent="0.25"/>
    <row r="339" customFormat="1" ht="15" customHeight="1" x14ac:dyDescent="0.25"/>
    <row r="340" customFormat="1" ht="15" customHeight="1" x14ac:dyDescent="0.25"/>
    <row r="341" customFormat="1" ht="15" customHeight="1" x14ac:dyDescent="0.25"/>
    <row r="342" customFormat="1" ht="15" customHeight="1" x14ac:dyDescent="0.25"/>
    <row r="343" customFormat="1" ht="15" customHeight="1" x14ac:dyDescent="0.25"/>
    <row r="344" customFormat="1" ht="15" customHeight="1" x14ac:dyDescent="0.25"/>
    <row r="345" customFormat="1" ht="15" customHeight="1" x14ac:dyDescent="0.25"/>
    <row r="346" customFormat="1" ht="15" customHeight="1" x14ac:dyDescent="0.25"/>
    <row r="347" customFormat="1" ht="15" customHeight="1" x14ac:dyDescent="0.25"/>
    <row r="348" customFormat="1" ht="15" customHeight="1" x14ac:dyDescent="0.25"/>
    <row r="349" customFormat="1" ht="15" customHeight="1" x14ac:dyDescent="0.25"/>
    <row r="350" customFormat="1" ht="15" customHeight="1" x14ac:dyDescent="0.25"/>
    <row r="351" customFormat="1" ht="15" customHeight="1" x14ac:dyDescent="0.25"/>
    <row r="352" customFormat="1" ht="15" customHeight="1" x14ac:dyDescent="0.25"/>
    <row r="353" customFormat="1" ht="15" customHeight="1" x14ac:dyDescent="0.25"/>
    <row r="354" customFormat="1" ht="15" customHeight="1" x14ac:dyDescent="0.25"/>
    <row r="355" customFormat="1" ht="15" customHeight="1" x14ac:dyDescent="0.25"/>
    <row r="356" customFormat="1" ht="15" customHeight="1" x14ac:dyDescent="0.25"/>
    <row r="357" customFormat="1" ht="15" customHeight="1" x14ac:dyDescent="0.25"/>
    <row r="358" customFormat="1" ht="15" customHeight="1" x14ac:dyDescent="0.25"/>
    <row r="359" customFormat="1" ht="15" customHeight="1" x14ac:dyDescent="0.25"/>
    <row r="360" customFormat="1" ht="15" customHeight="1" x14ac:dyDescent="0.25"/>
    <row r="361" customFormat="1" ht="15" customHeight="1" x14ac:dyDescent="0.25"/>
    <row r="362" customFormat="1" ht="15" customHeight="1" x14ac:dyDescent="0.25"/>
    <row r="363" customFormat="1" ht="15" customHeight="1" x14ac:dyDescent="0.25"/>
    <row r="364" customFormat="1" ht="15" customHeight="1" x14ac:dyDescent="0.25"/>
    <row r="365" customFormat="1" ht="15" customHeight="1" x14ac:dyDescent="0.25"/>
    <row r="366" customFormat="1" ht="15" customHeight="1" x14ac:dyDescent="0.25"/>
    <row r="367" customFormat="1" ht="15" customHeight="1" x14ac:dyDescent="0.25"/>
    <row r="368" customFormat="1" ht="15" customHeight="1" x14ac:dyDescent="0.25"/>
    <row r="369" customFormat="1" ht="15" customHeight="1" x14ac:dyDescent="0.25"/>
    <row r="370" customFormat="1" ht="15" customHeight="1" x14ac:dyDescent="0.25"/>
    <row r="371" customFormat="1" ht="15" customHeight="1" x14ac:dyDescent="0.25"/>
    <row r="372" customFormat="1" ht="15" customHeight="1" x14ac:dyDescent="0.25"/>
    <row r="373" customFormat="1" ht="15" customHeight="1" x14ac:dyDescent="0.25"/>
    <row r="374" customFormat="1" ht="15" customHeight="1" x14ac:dyDescent="0.25"/>
    <row r="375" customFormat="1" ht="15" customHeight="1" x14ac:dyDescent="0.25"/>
    <row r="376" customFormat="1" ht="15" customHeight="1" x14ac:dyDescent="0.25"/>
    <row r="377" customFormat="1" ht="15" customHeight="1" x14ac:dyDescent="0.25"/>
    <row r="378" customFormat="1" ht="15" customHeight="1" x14ac:dyDescent="0.25"/>
    <row r="379" customFormat="1" ht="15" customHeight="1" x14ac:dyDescent="0.25"/>
    <row r="380" customFormat="1" ht="15" customHeight="1" x14ac:dyDescent="0.25"/>
    <row r="381" customFormat="1" ht="15" customHeight="1" x14ac:dyDescent="0.25"/>
    <row r="382" customFormat="1" ht="15" customHeight="1" x14ac:dyDescent="0.25"/>
    <row r="383" customFormat="1" ht="15" customHeight="1" x14ac:dyDescent="0.25"/>
    <row r="384" customFormat="1" ht="15" customHeight="1" x14ac:dyDescent="0.25"/>
    <row r="385" customFormat="1" ht="15" customHeight="1" x14ac:dyDescent="0.25"/>
    <row r="386" customFormat="1" ht="15" customHeight="1" x14ac:dyDescent="0.25"/>
    <row r="387" customFormat="1" ht="15" customHeight="1" x14ac:dyDescent="0.25"/>
    <row r="388" customFormat="1" ht="15" customHeight="1" x14ac:dyDescent="0.25"/>
    <row r="389" customFormat="1" ht="15" customHeight="1" x14ac:dyDescent="0.25"/>
    <row r="390" customFormat="1" ht="15" customHeight="1" x14ac:dyDescent="0.25"/>
    <row r="391" customFormat="1" ht="15" customHeight="1" x14ac:dyDescent="0.25"/>
    <row r="392" customFormat="1" ht="15" customHeight="1" x14ac:dyDescent="0.25"/>
    <row r="393" customFormat="1" ht="15" customHeight="1" x14ac:dyDescent="0.25"/>
    <row r="394" customFormat="1" ht="15" customHeight="1" x14ac:dyDescent="0.25"/>
    <row r="395" customFormat="1" ht="15" customHeight="1" x14ac:dyDescent="0.25"/>
    <row r="396" customFormat="1" ht="15" customHeight="1" x14ac:dyDescent="0.25"/>
    <row r="397" customFormat="1" ht="15" customHeight="1" x14ac:dyDescent="0.25"/>
    <row r="398" customFormat="1" ht="15" customHeight="1" x14ac:dyDescent="0.25"/>
    <row r="399" customFormat="1" ht="15" customHeight="1" x14ac:dyDescent="0.25"/>
    <row r="400" customFormat="1" ht="15" customHeight="1" x14ac:dyDescent="0.25"/>
    <row r="401" customFormat="1" ht="15" customHeight="1" x14ac:dyDescent="0.25"/>
    <row r="402" customFormat="1" ht="15" customHeight="1" x14ac:dyDescent="0.25"/>
    <row r="403" customFormat="1" ht="15" customHeight="1" x14ac:dyDescent="0.25"/>
    <row r="404" customFormat="1" ht="15" customHeight="1" x14ac:dyDescent="0.25"/>
    <row r="405" customFormat="1" ht="15" customHeight="1" x14ac:dyDescent="0.25"/>
    <row r="406" customFormat="1" ht="15" customHeight="1" x14ac:dyDescent="0.25"/>
    <row r="407" customFormat="1" ht="15" customHeight="1" x14ac:dyDescent="0.25"/>
    <row r="408" customFormat="1" ht="15" customHeight="1" x14ac:dyDescent="0.25"/>
    <row r="409" customFormat="1" ht="15" customHeight="1" x14ac:dyDescent="0.25"/>
    <row r="410" customFormat="1" ht="15" customHeight="1" x14ac:dyDescent="0.25"/>
    <row r="411" customFormat="1" ht="15" customHeight="1" x14ac:dyDescent="0.25"/>
    <row r="412" customFormat="1" ht="15" customHeight="1" x14ac:dyDescent="0.25"/>
    <row r="413" customFormat="1" ht="15" customHeight="1" x14ac:dyDescent="0.25"/>
    <row r="414" customFormat="1" ht="15" customHeight="1" x14ac:dyDescent="0.25"/>
    <row r="415" customFormat="1" ht="15" customHeight="1" x14ac:dyDescent="0.25"/>
    <row r="416" customFormat="1" ht="15" customHeight="1" x14ac:dyDescent="0.25"/>
    <row r="417" customFormat="1" ht="15" customHeight="1" x14ac:dyDescent="0.25"/>
    <row r="418" customFormat="1" ht="15" customHeight="1" x14ac:dyDescent="0.25"/>
    <row r="419" customFormat="1" ht="15" customHeight="1" x14ac:dyDescent="0.25"/>
    <row r="420" customFormat="1" ht="15" customHeight="1" x14ac:dyDescent="0.25"/>
    <row r="421" customFormat="1" ht="15" customHeight="1" x14ac:dyDescent="0.25"/>
    <row r="422" customFormat="1" ht="15" customHeight="1" x14ac:dyDescent="0.25"/>
    <row r="423" customFormat="1" ht="15" customHeight="1" x14ac:dyDescent="0.25"/>
    <row r="424" customFormat="1" ht="15" customHeight="1" x14ac:dyDescent="0.25"/>
    <row r="425" customFormat="1" ht="15" customHeight="1" x14ac:dyDescent="0.25"/>
    <row r="426" customFormat="1" ht="15" customHeight="1" x14ac:dyDescent="0.25"/>
    <row r="427" customFormat="1" ht="15" customHeight="1" x14ac:dyDescent="0.25"/>
    <row r="428" customFormat="1" ht="15" customHeight="1" x14ac:dyDescent="0.25"/>
    <row r="429" customFormat="1" ht="15" customHeight="1" x14ac:dyDescent="0.25"/>
    <row r="430" customFormat="1" ht="15" customHeight="1" x14ac:dyDescent="0.25"/>
    <row r="431" customFormat="1" ht="15" customHeight="1" x14ac:dyDescent="0.25"/>
    <row r="432" customFormat="1" ht="15" customHeight="1" x14ac:dyDescent="0.25"/>
    <row r="433" customFormat="1" ht="15" customHeight="1" x14ac:dyDescent="0.25"/>
    <row r="434" customFormat="1" ht="15" customHeight="1" x14ac:dyDescent="0.25"/>
    <row r="435" customFormat="1" ht="15" customHeight="1" x14ac:dyDescent="0.25"/>
    <row r="436" customFormat="1" ht="15" customHeight="1" x14ac:dyDescent="0.25"/>
    <row r="437" customFormat="1" ht="15" customHeight="1" x14ac:dyDescent="0.25"/>
    <row r="438" customFormat="1" ht="15" customHeight="1" x14ac:dyDescent="0.25"/>
    <row r="439" customFormat="1" ht="15" customHeight="1" x14ac:dyDescent="0.25"/>
    <row r="440" customFormat="1" ht="15" customHeight="1" x14ac:dyDescent="0.25"/>
    <row r="441" customFormat="1" ht="15" customHeight="1" x14ac:dyDescent="0.25"/>
    <row r="442" customFormat="1" ht="15" customHeight="1" x14ac:dyDescent="0.25"/>
    <row r="443" customFormat="1" ht="15" customHeight="1" x14ac:dyDescent="0.25"/>
    <row r="444" customFormat="1" ht="15" customHeight="1" x14ac:dyDescent="0.25"/>
    <row r="445" customFormat="1" ht="15" customHeight="1" x14ac:dyDescent="0.25"/>
    <row r="446" customFormat="1" ht="15" customHeight="1" x14ac:dyDescent="0.25"/>
    <row r="447" customFormat="1" ht="15" customHeight="1" x14ac:dyDescent="0.25"/>
    <row r="448" customFormat="1" ht="15" customHeight="1" x14ac:dyDescent="0.25"/>
    <row r="449" customFormat="1" ht="15" customHeight="1" x14ac:dyDescent="0.25"/>
    <row r="450" customFormat="1" ht="15" customHeight="1" x14ac:dyDescent="0.25"/>
    <row r="451" customFormat="1" ht="15" customHeight="1" x14ac:dyDescent="0.25"/>
    <row r="452" customFormat="1" ht="15" customHeight="1" x14ac:dyDescent="0.25"/>
    <row r="453" customFormat="1" ht="15" customHeight="1" x14ac:dyDescent="0.25"/>
    <row r="454" customFormat="1" ht="15" customHeight="1" x14ac:dyDescent="0.25"/>
    <row r="455" customFormat="1" ht="15" customHeight="1" x14ac:dyDescent="0.25"/>
    <row r="456" customFormat="1" ht="15" customHeight="1" x14ac:dyDescent="0.25"/>
    <row r="457" customFormat="1" ht="15" customHeight="1" x14ac:dyDescent="0.25"/>
    <row r="458" customFormat="1" ht="15" customHeight="1" x14ac:dyDescent="0.25"/>
    <row r="459" customFormat="1" ht="15" customHeight="1" x14ac:dyDescent="0.25"/>
    <row r="460" customFormat="1" ht="15" customHeight="1" x14ac:dyDescent="0.25"/>
    <row r="461" customFormat="1" ht="15" customHeight="1" x14ac:dyDescent="0.25"/>
    <row r="462" customFormat="1" ht="15" customHeight="1" x14ac:dyDescent="0.25"/>
    <row r="463" customFormat="1" ht="15" customHeight="1" x14ac:dyDescent="0.25"/>
    <row r="464" customFormat="1" ht="15" customHeight="1" x14ac:dyDescent="0.25"/>
    <row r="465" customFormat="1" ht="15" customHeight="1" x14ac:dyDescent="0.25"/>
    <row r="466" customFormat="1" ht="15" customHeight="1" x14ac:dyDescent="0.25"/>
    <row r="467" customFormat="1" ht="15" customHeight="1" x14ac:dyDescent="0.25"/>
    <row r="468" customFormat="1" ht="15" customHeight="1" x14ac:dyDescent="0.25"/>
    <row r="469" customFormat="1" ht="15" customHeight="1" x14ac:dyDescent="0.25"/>
    <row r="470" customFormat="1" ht="15" customHeight="1" x14ac:dyDescent="0.25"/>
    <row r="471" customFormat="1" ht="15" customHeight="1" x14ac:dyDescent="0.25"/>
    <row r="472" customFormat="1" ht="15" customHeight="1" x14ac:dyDescent="0.25"/>
    <row r="473" customFormat="1" ht="15" customHeight="1" x14ac:dyDescent="0.25"/>
    <row r="474" customFormat="1" ht="15" customHeight="1" x14ac:dyDescent="0.25"/>
    <row r="475" customFormat="1" ht="15" customHeight="1" x14ac:dyDescent="0.25"/>
    <row r="476" customFormat="1" ht="15" customHeight="1" x14ac:dyDescent="0.25"/>
    <row r="477" customFormat="1" ht="15" customHeight="1" x14ac:dyDescent="0.25"/>
    <row r="478" customFormat="1" ht="15" customHeight="1" x14ac:dyDescent="0.25"/>
    <row r="479" customFormat="1" ht="15" customHeight="1" x14ac:dyDescent="0.25"/>
    <row r="480" customFormat="1" ht="15" customHeight="1" x14ac:dyDescent="0.25"/>
    <row r="481" customFormat="1" ht="15" customHeight="1" x14ac:dyDescent="0.25"/>
    <row r="482" customFormat="1" ht="15" customHeight="1" x14ac:dyDescent="0.25"/>
    <row r="483" customFormat="1" ht="15" customHeight="1" x14ac:dyDescent="0.25"/>
    <row r="484" customFormat="1" ht="15" customHeight="1" x14ac:dyDescent="0.25"/>
    <row r="485" customFormat="1" ht="15" customHeight="1" x14ac:dyDescent="0.25"/>
    <row r="486" customFormat="1" ht="15" customHeight="1" x14ac:dyDescent="0.25"/>
    <row r="487" customFormat="1" ht="15" customHeight="1" x14ac:dyDescent="0.25"/>
    <row r="488" customFormat="1" ht="15" customHeight="1" x14ac:dyDescent="0.25"/>
    <row r="489" customFormat="1" ht="15" customHeight="1" x14ac:dyDescent="0.25"/>
    <row r="490" customFormat="1" ht="15" customHeight="1" x14ac:dyDescent="0.25"/>
    <row r="491" customFormat="1" ht="15" customHeight="1" x14ac:dyDescent="0.25"/>
    <row r="492" customFormat="1" ht="15" customHeight="1" x14ac:dyDescent="0.25"/>
    <row r="493" customFormat="1" ht="15" customHeight="1" x14ac:dyDescent="0.25"/>
    <row r="494" customFormat="1" ht="15" customHeight="1" x14ac:dyDescent="0.25"/>
    <row r="495" customFormat="1" ht="15" customHeight="1" x14ac:dyDescent="0.25"/>
    <row r="496" customFormat="1" ht="15" customHeight="1" x14ac:dyDescent="0.25"/>
    <row r="497" customFormat="1" ht="15" customHeight="1" x14ac:dyDescent="0.25"/>
    <row r="498" customFormat="1" ht="15" customHeight="1" x14ac:dyDescent="0.25"/>
    <row r="499" customFormat="1" ht="15" customHeight="1" x14ac:dyDescent="0.25"/>
    <row r="500" customFormat="1" ht="15" customHeight="1" x14ac:dyDescent="0.25"/>
    <row r="501" customFormat="1" ht="15" customHeight="1" x14ac:dyDescent="0.25"/>
    <row r="502" customFormat="1" ht="15" customHeight="1" x14ac:dyDescent="0.25"/>
    <row r="503" customFormat="1" ht="15" customHeight="1" x14ac:dyDescent="0.25"/>
    <row r="504" customFormat="1" ht="15" customHeight="1" x14ac:dyDescent="0.25"/>
    <row r="505" customFormat="1" ht="15" customHeight="1" x14ac:dyDescent="0.25"/>
    <row r="506" customFormat="1" ht="15" customHeight="1" x14ac:dyDescent="0.25"/>
    <row r="507" customFormat="1" ht="15" customHeight="1" x14ac:dyDescent="0.25"/>
    <row r="508" customFormat="1" ht="15" customHeight="1" x14ac:dyDescent="0.25"/>
    <row r="509" customFormat="1" ht="15" customHeight="1" x14ac:dyDescent="0.25"/>
    <row r="510" customFormat="1" ht="15" customHeight="1" x14ac:dyDescent="0.25"/>
    <row r="511" customFormat="1" ht="15" customHeight="1" x14ac:dyDescent="0.25"/>
    <row r="512" customFormat="1" ht="15" customHeight="1" x14ac:dyDescent="0.25"/>
    <row r="513" customFormat="1" ht="15" customHeight="1" x14ac:dyDescent="0.25"/>
    <row r="514" customFormat="1" ht="15" customHeight="1" x14ac:dyDescent="0.25"/>
    <row r="515" customFormat="1" ht="15" customHeight="1" x14ac:dyDescent="0.25"/>
    <row r="516" customFormat="1" ht="15" customHeight="1" x14ac:dyDescent="0.25"/>
    <row r="517" customFormat="1" ht="15" customHeight="1" x14ac:dyDescent="0.25"/>
    <row r="518" customFormat="1" ht="15" customHeight="1" x14ac:dyDescent="0.25"/>
    <row r="519" customFormat="1" ht="15" customHeight="1" x14ac:dyDescent="0.25"/>
    <row r="520" customFormat="1" ht="15" customHeight="1" x14ac:dyDescent="0.25"/>
    <row r="521" customFormat="1" ht="15" customHeight="1" x14ac:dyDescent="0.25"/>
    <row r="522" customFormat="1" ht="15" customHeight="1" x14ac:dyDescent="0.25"/>
    <row r="523" customFormat="1" ht="15" customHeight="1" x14ac:dyDescent="0.25"/>
    <row r="524" customFormat="1" ht="15" customHeight="1" x14ac:dyDescent="0.25"/>
    <row r="525" customFormat="1" ht="15" customHeight="1" x14ac:dyDescent="0.25"/>
    <row r="526" customFormat="1" ht="15" customHeight="1" x14ac:dyDescent="0.25"/>
    <row r="527" customFormat="1" ht="15" customHeight="1" x14ac:dyDescent="0.25"/>
    <row r="528" customFormat="1" ht="15" customHeight="1" x14ac:dyDescent="0.25"/>
    <row r="529" customFormat="1" ht="15" customHeight="1" x14ac:dyDescent="0.25"/>
    <row r="530" customFormat="1" ht="15" customHeight="1" x14ac:dyDescent="0.25"/>
    <row r="531" customFormat="1" ht="15" customHeight="1" x14ac:dyDescent="0.25"/>
    <row r="532" customFormat="1" ht="15" customHeight="1" x14ac:dyDescent="0.25"/>
    <row r="533" customFormat="1" ht="15" customHeight="1" x14ac:dyDescent="0.25"/>
    <row r="534" customFormat="1" ht="15" customHeight="1" x14ac:dyDescent="0.25"/>
    <row r="535" customFormat="1" ht="15" customHeight="1" x14ac:dyDescent="0.25"/>
    <row r="536" customFormat="1" ht="15" customHeight="1" x14ac:dyDescent="0.25"/>
    <row r="537" customFormat="1" ht="15" customHeight="1" x14ac:dyDescent="0.25"/>
    <row r="538" customFormat="1" ht="15" customHeight="1" x14ac:dyDescent="0.25"/>
    <row r="539" customFormat="1" ht="15" customHeight="1" x14ac:dyDescent="0.25"/>
    <row r="540" customFormat="1" ht="15" customHeight="1" x14ac:dyDescent="0.25"/>
    <row r="541" customFormat="1" ht="15" customHeight="1" x14ac:dyDescent="0.25"/>
    <row r="542" customFormat="1" ht="15" customHeight="1" x14ac:dyDescent="0.25"/>
    <row r="543" customFormat="1" ht="15" customHeight="1" x14ac:dyDescent="0.25"/>
    <row r="544" customFormat="1" ht="15" customHeight="1" x14ac:dyDescent="0.25"/>
    <row r="545" customFormat="1" ht="15" customHeight="1" x14ac:dyDescent="0.25"/>
    <row r="546" customFormat="1" ht="15" customHeight="1" x14ac:dyDescent="0.25"/>
    <row r="547" customFormat="1" ht="15" customHeight="1" x14ac:dyDescent="0.25"/>
    <row r="548" customFormat="1" ht="15" customHeight="1" x14ac:dyDescent="0.25"/>
    <row r="549" customFormat="1" ht="15" customHeight="1" x14ac:dyDescent="0.25"/>
    <row r="550" customFormat="1" ht="15" customHeight="1" x14ac:dyDescent="0.25"/>
    <row r="551" customFormat="1" ht="15" customHeight="1" x14ac:dyDescent="0.25"/>
    <row r="552" customFormat="1" ht="15" customHeight="1" x14ac:dyDescent="0.25"/>
    <row r="553" customFormat="1" ht="15" customHeight="1" x14ac:dyDescent="0.25"/>
    <row r="554" customFormat="1" ht="15" customHeight="1" x14ac:dyDescent="0.25"/>
    <row r="555" customFormat="1" ht="15" customHeight="1" x14ac:dyDescent="0.25"/>
    <row r="556" customFormat="1" ht="15" customHeight="1" x14ac:dyDescent="0.25"/>
    <row r="557" customFormat="1" ht="15" customHeight="1" x14ac:dyDescent="0.25"/>
    <row r="558" customFormat="1" ht="15" customHeight="1" x14ac:dyDescent="0.25"/>
    <row r="559" customFormat="1" ht="15" customHeight="1" x14ac:dyDescent="0.25"/>
    <row r="560" customFormat="1" ht="15" customHeight="1" x14ac:dyDescent="0.25"/>
    <row r="561" customFormat="1" ht="15" customHeight="1" x14ac:dyDescent="0.25"/>
    <row r="562" customFormat="1" ht="15" customHeight="1" x14ac:dyDescent="0.25"/>
    <row r="563" customFormat="1" ht="15" customHeight="1" x14ac:dyDescent="0.25"/>
    <row r="564" customFormat="1" ht="15" customHeight="1" x14ac:dyDescent="0.25"/>
    <row r="565" customFormat="1" ht="15" customHeight="1" x14ac:dyDescent="0.25"/>
    <row r="566" customFormat="1" ht="15" customHeight="1" x14ac:dyDescent="0.25"/>
    <row r="567" customFormat="1" ht="15" customHeight="1" x14ac:dyDescent="0.25"/>
    <row r="568" customFormat="1" ht="15" customHeight="1" x14ac:dyDescent="0.25"/>
    <row r="569" customFormat="1" ht="15" customHeight="1" x14ac:dyDescent="0.25"/>
    <row r="570" customFormat="1" ht="15" customHeight="1" x14ac:dyDescent="0.25"/>
    <row r="571" customFormat="1" ht="15" customHeight="1" x14ac:dyDescent="0.25"/>
    <row r="572" customFormat="1" ht="15" customHeight="1" x14ac:dyDescent="0.25"/>
    <row r="573" customFormat="1" ht="15" customHeight="1" x14ac:dyDescent="0.25"/>
    <row r="574" customFormat="1" ht="15" customHeight="1" x14ac:dyDescent="0.25"/>
    <row r="575" customFormat="1" ht="15" customHeight="1" x14ac:dyDescent="0.25"/>
    <row r="576" customFormat="1" ht="15" customHeight="1" x14ac:dyDescent="0.25"/>
    <row r="577" customFormat="1" ht="15" customHeight="1" x14ac:dyDescent="0.25"/>
    <row r="578" customFormat="1" ht="15" customHeight="1" x14ac:dyDescent="0.25"/>
    <row r="579" customFormat="1" ht="15" customHeight="1" x14ac:dyDescent="0.25"/>
    <row r="580" customFormat="1" ht="15" customHeight="1" x14ac:dyDescent="0.25"/>
    <row r="581" customFormat="1" ht="15" customHeight="1" x14ac:dyDescent="0.25"/>
    <row r="582" customFormat="1" ht="15" customHeight="1" x14ac:dyDescent="0.25"/>
    <row r="583" customFormat="1" ht="15" customHeight="1" x14ac:dyDescent="0.25"/>
    <row r="584" customFormat="1" ht="15" customHeight="1" x14ac:dyDescent="0.25"/>
    <row r="585" customFormat="1" ht="15" customHeight="1" x14ac:dyDescent="0.25"/>
    <row r="586" customFormat="1" ht="15" customHeight="1" x14ac:dyDescent="0.25"/>
    <row r="587" customFormat="1" ht="15" customHeight="1" x14ac:dyDescent="0.25"/>
    <row r="588" customFormat="1" ht="15" customHeight="1" x14ac:dyDescent="0.25"/>
    <row r="589" customFormat="1" ht="15" customHeight="1" x14ac:dyDescent="0.25"/>
    <row r="590" customFormat="1" ht="15" customHeight="1" x14ac:dyDescent="0.25"/>
    <row r="591" customFormat="1" ht="15" customHeight="1" x14ac:dyDescent="0.25"/>
    <row r="592" customFormat="1" ht="15" customHeight="1" x14ac:dyDescent="0.25"/>
    <row r="593" customFormat="1" ht="15" customHeight="1" x14ac:dyDescent="0.25"/>
    <row r="594" customFormat="1" ht="15" customHeight="1" x14ac:dyDescent="0.25"/>
    <row r="595" customFormat="1" ht="15" customHeight="1" x14ac:dyDescent="0.25"/>
    <row r="596" customFormat="1" ht="15" customHeight="1" x14ac:dyDescent="0.25"/>
    <row r="597" customFormat="1" ht="15" customHeight="1" x14ac:dyDescent="0.25"/>
    <row r="598" customFormat="1" ht="15" customHeight="1" x14ac:dyDescent="0.25"/>
    <row r="599" customFormat="1" ht="15" customHeight="1" x14ac:dyDescent="0.25"/>
    <row r="600" customFormat="1" ht="15" customHeight="1" x14ac:dyDescent="0.25"/>
    <row r="601" customFormat="1" ht="15" customHeight="1" x14ac:dyDescent="0.25"/>
    <row r="602" customFormat="1" ht="15" customHeight="1" x14ac:dyDescent="0.25"/>
    <row r="603" customFormat="1" ht="15" customHeight="1" x14ac:dyDescent="0.25"/>
    <row r="604" customFormat="1" ht="15" customHeight="1" x14ac:dyDescent="0.25"/>
    <row r="605" customFormat="1" ht="15" customHeight="1" x14ac:dyDescent="0.25"/>
    <row r="606" customFormat="1" ht="15" customHeight="1" x14ac:dyDescent="0.25"/>
    <row r="607" customFormat="1" ht="15" customHeight="1" x14ac:dyDescent="0.25"/>
    <row r="608" customFormat="1" ht="15" customHeight="1" x14ac:dyDescent="0.25"/>
    <row r="609" customFormat="1" ht="15" customHeight="1" x14ac:dyDescent="0.25"/>
    <row r="610" customFormat="1" ht="15" customHeight="1" x14ac:dyDescent="0.25"/>
    <row r="611" customFormat="1" ht="15" customHeight="1" x14ac:dyDescent="0.25"/>
    <row r="612" customFormat="1" ht="15" customHeight="1" x14ac:dyDescent="0.25"/>
    <row r="613" customFormat="1" ht="15" customHeight="1" x14ac:dyDescent="0.25"/>
    <row r="614" customFormat="1" ht="15" customHeight="1" x14ac:dyDescent="0.25"/>
    <row r="615" customFormat="1" ht="15" customHeight="1" x14ac:dyDescent="0.25"/>
    <row r="616" customFormat="1" ht="15" customHeight="1" x14ac:dyDescent="0.25"/>
    <row r="617" customFormat="1" ht="15" customHeight="1" x14ac:dyDescent="0.25"/>
    <row r="618" customFormat="1" ht="15" customHeight="1" x14ac:dyDescent="0.25"/>
    <row r="619" customFormat="1" ht="15" customHeight="1" x14ac:dyDescent="0.25"/>
    <row r="620" customFormat="1" ht="15" customHeight="1" x14ac:dyDescent="0.25"/>
    <row r="621" customFormat="1" ht="15" customHeight="1" x14ac:dyDescent="0.25"/>
  </sheetData>
  <mergeCells count="139">
    <mergeCell ref="A28:H28"/>
    <mergeCell ref="A61:H61"/>
    <mergeCell ref="N1:N65"/>
    <mergeCell ref="A8:A9"/>
    <mergeCell ref="L3:M3"/>
    <mergeCell ref="C17:E17"/>
    <mergeCell ref="C14:E14"/>
    <mergeCell ref="M7:M11"/>
    <mergeCell ref="H3:J3"/>
    <mergeCell ref="A4:A6"/>
    <mergeCell ref="A1:F1"/>
    <mergeCell ref="B3:E3"/>
    <mergeCell ref="A2:F2"/>
    <mergeCell ref="B4:M4"/>
    <mergeCell ref="L1:M1"/>
    <mergeCell ref="L2:M2"/>
    <mergeCell ref="H1:J1"/>
    <mergeCell ref="H2:J2"/>
    <mergeCell ref="I10:I11"/>
    <mergeCell ref="J10:J11"/>
    <mergeCell ref="B12:E12"/>
    <mergeCell ref="H10:H11"/>
    <mergeCell ref="L7:L11"/>
    <mergeCell ref="B5:M6"/>
    <mergeCell ref="H8:H9"/>
    <mergeCell ref="C13:E13"/>
    <mergeCell ref="C21:E21"/>
    <mergeCell ref="C15:E15"/>
    <mergeCell ref="C18:E18"/>
    <mergeCell ref="C19:E19"/>
    <mergeCell ref="C20:E20"/>
    <mergeCell ref="C16:E16"/>
    <mergeCell ref="A10:A21"/>
    <mergeCell ref="G22:H23"/>
    <mergeCell ref="E22:F23"/>
    <mergeCell ref="I8:I9"/>
    <mergeCell ref="F10:F11"/>
    <mergeCell ref="B10:E11"/>
    <mergeCell ref="G10:G11"/>
    <mergeCell ref="B8:E9"/>
    <mergeCell ref="F8:F9"/>
    <mergeCell ref="G8:G9"/>
    <mergeCell ref="E24:F24"/>
    <mergeCell ref="E25:F25"/>
    <mergeCell ref="E26:F26"/>
    <mergeCell ref="K7:K11"/>
    <mergeCell ref="I22:I23"/>
    <mergeCell ref="G25:H25"/>
    <mergeCell ref="G26:H26"/>
    <mergeCell ref="J22:J23"/>
    <mergeCell ref="G24:H24"/>
    <mergeCell ref="J8:J9"/>
    <mergeCell ref="A32:L32"/>
    <mergeCell ref="K12:M12"/>
    <mergeCell ref="L22:L23"/>
    <mergeCell ref="K22:K23"/>
    <mergeCell ref="G27:H27"/>
    <mergeCell ref="E27:F27"/>
    <mergeCell ref="B22:C23"/>
    <mergeCell ref="A23:A27"/>
    <mergeCell ref="M22:M23"/>
    <mergeCell ref="A29:A31"/>
    <mergeCell ref="L29:M31"/>
    <mergeCell ref="G31:H31"/>
    <mergeCell ref="J31:K31"/>
    <mergeCell ref="I29:I30"/>
    <mergeCell ref="B29:E30"/>
    <mergeCell ref="F29:F30"/>
    <mergeCell ref="G29:H30"/>
    <mergeCell ref="J29:K30"/>
    <mergeCell ref="L34:M34"/>
    <mergeCell ref="A35:F35"/>
    <mergeCell ref="H35:J35"/>
    <mergeCell ref="L35:M35"/>
    <mergeCell ref="A34:F34"/>
    <mergeCell ref="H34:J34"/>
    <mergeCell ref="B36:E36"/>
    <mergeCell ref="H36:J36"/>
    <mergeCell ref="L36:M36"/>
    <mergeCell ref="A37:A39"/>
    <mergeCell ref="B37:M37"/>
    <mergeCell ref="B38:M39"/>
    <mergeCell ref="M40:M44"/>
    <mergeCell ref="A41:A42"/>
    <mergeCell ref="B41:E42"/>
    <mergeCell ref="F41:F42"/>
    <mergeCell ref="G41:G42"/>
    <mergeCell ref="H41:H42"/>
    <mergeCell ref="I41:I42"/>
    <mergeCell ref="J41:J42"/>
    <mergeCell ref="A43:A54"/>
    <mergeCell ref="B43:E44"/>
    <mergeCell ref="C53:E53"/>
    <mergeCell ref="C54:E54"/>
    <mergeCell ref="K45:M45"/>
    <mergeCell ref="C46:E46"/>
    <mergeCell ref="C47:E47"/>
    <mergeCell ref="C48:E48"/>
    <mergeCell ref="C49:E49"/>
    <mergeCell ref="C50:E50"/>
    <mergeCell ref="C51:E51"/>
    <mergeCell ref="C52:E52"/>
    <mergeCell ref="H43:H44"/>
    <mergeCell ref="I43:I44"/>
    <mergeCell ref="J43:J44"/>
    <mergeCell ref="B45:E45"/>
    <mergeCell ref="K40:K44"/>
    <mergeCell ref="L40:L44"/>
    <mergeCell ref="F43:F44"/>
    <mergeCell ref="G43:G44"/>
    <mergeCell ref="A56:A60"/>
    <mergeCell ref="E57:F57"/>
    <mergeCell ref="G57:H57"/>
    <mergeCell ref="E58:F58"/>
    <mergeCell ref="G58:H58"/>
    <mergeCell ref="E59:F59"/>
    <mergeCell ref="G59:H59"/>
    <mergeCell ref="E60:F60"/>
    <mergeCell ref="G60:H60"/>
    <mergeCell ref="E55:F56"/>
    <mergeCell ref="F62:F63"/>
    <mergeCell ref="G62:H63"/>
    <mergeCell ref="I62:I63"/>
    <mergeCell ref="M55:M56"/>
    <mergeCell ref="G55:H56"/>
    <mergeCell ref="I55:I56"/>
    <mergeCell ref="J55:J56"/>
    <mergeCell ref="K55:K56"/>
    <mergeCell ref="L55:L56"/>
    <mergeCell ref="D22:D23"/>
    <mergeCell ref="D55:D56"/>
    <mergeCell ref="A65:L65"/>
    <mergeCell ref="J62:K63"/>
    <mergeCell ref="L62:M64"/>
    <mergeCell ref="G64:H64"/>
    <mergeCell ref="J64:K64"/>
    <mergeCell ref="B55:C56"/>
    <mergeCell ref="A62:A64"/>
    <mergeCell ref="B62:E63"/>
  </mergeCells>
  <phoneticPr fontId="0" type="noConversion"/>
  <dataValidations xWindow="618" yWindow="447" count="4">
    <dataValidation type="list" allowBlank="1" showInputMessage="1" showErrorMessage="1" sqref="F8:J11 F41:J44">
      <formula1>"Click Here, Before 7 am, 7am, 8 am, 9 am, 10 am, 11am, 12 pm, 1 pm, 2 pm, 3 pm, 4 pm, 5 pm, 6 pm, 7 pm, After 7 pm"</formula1>
    </dataValidation>
    <dataValidation type="list" allowBlank="1" showInputMessage="1" showErrorMessage="1" sqref="C24:C27 C57:C60">
      <formula1>"Click Here, Air, Bus, Train, Personal Car"</formula1>
    </dataValidation>
    <dataValidation allowBlank="1" showInputMessage="1" showErrorMessage="1" promptTitle="More Information Requested" prompt="If &quot;Yes&quot;, please list the billing period that the charge appeared on your MasterCard statement." sqref="G29:H30 J29 G62:H63 J62"/>
    <dataValidation type="list" allowBlank="1" showInputMessage="1" showErrorMessage="1" sqref="G31:H31 J31:K31 G64:H64 J64:K64">
      <formula1>"Click here, January, February, March, April, May, June, July, August, September, October, November, December"</formula1>
    </dataValidation>
  </dataValidations>
  <printOptions horizontalCentered="1"/>
  <pageMargins left="0.25" right="0.25" top="0.25" bottom="0.25" header="0.25" footer="0.25"/>
  <pageSetup scale="79" orientation="portrait" horizontalDpi="4294967295" verticalDpi="4294967292" r:id="rId1"/>
  <headerFooter alignWithMargins="0"/>
  <cellWatches>
    <cellWatch r="M28"/>
  </cellWatches>
  <drawing r:id="rId2"/>
  <legacyDrawing r:id="rId3"/>
  <mc:AlternateContent xmlns:mc="http://schemas.openxmlformats.org/markup-compatibility/2006">
    <mc:Choice Requires="x14">
      <controls>
        <mc:AlternateContent xmlns:mc="http://schemas.openxmlformats.org/markup-compatibility/2006">
          <mc:Choice Requires="x14">
            <control shapeId="9446" r:id="rId4" name="Button 230">
              <controlPr defaultSize="0" print="0" autoFill="0" autoPict="0" macro="[0]!ClearPage2">
                <anchor moveWithCells="1">
                  <from>
                    <xdr:col>14</xdr:col>
                    <xdr:colOff>209550</xdr:colOff>
                    <xdr:row>0</xdr:row>
                    <xdr:rowOff>76200</xdr:rowOff>
                  </from>
                  <to>
                    <xdr:col>16</xdr:col>
                    <xdr:colOff>381000</xdr:colOff>
                    <xdr:row>4</xdr:row>
                    <xdr:rowOff>38100</xdr:rowOff>
                  </to>
                </anchor>
              </controlPr>
            </control>
          </mc:Choice>
        </mc:AlternateContent>
        <mc:AlternateContent xmlns:mc="http://schemas.openxmlformats.org/markup-compatibility/2006">
          <mc:Choice Requires="x14">
            <control shapeId="9413" r:id="rId5" name="Check Box 197">
              <controlPr locked="0" defaultSize="0" autoFill="0" autoLine="0" autoPict="0">
                <anchor moveWithCells="1" sizeWithCells="1">
                  <from>
                    <xdr:col>5</xdr:col>
                    <xdr:colOff>0</xdr:colOff>
                    <xdr:row>44</xdr:row>
                    <xdr:rowOff>295275</xdr:rowOff>
                  </from>
                  <to>
                    <xdr:col>5</xdr:col>
                    <xdr:colOff>352425</xdr:colOff>
                    <xdr:row>44</xdr:row>
                    <xdr:rowOff>504825</xdr:rowOff>
                  </to>
                </anchor>
              </controlPr>
            </control>
          </mc:Choice>
        </mc:AlternateContent>
        <mc:AlternateContent xmlns:mc="http://schemas.openxmlformats.org/markup-compatibility/2006">
          <mc:Choice Requires="x14">
            <control shapeId="9414" r:id="rId6" name="Check Box 198">
              <controlPr locked="0" defaultSize="0" autoFill="0" autoLine="0" autoPict="0">
                <anchor moveWithCells="1" sizeWithCells="1">
                  <from>
                    <xdr:col>5</xdr:col>
                    <xdr:colOff>0</xdr:colOff>
                    <xdr:row>44</xdr:row>
                    <xdr:rowOff>152400</xdr:rowOff>
                  </from>
                  <to>
                    <xdr:col>5</xdr:col>
                    <xdr:colOff>371475</xdr:colOff>
                    <xdr:row>44</xdr:row>
                    <xdr:rowOff>361950</xdr:rowOff>
                  </to>
                </anchor>
              </controlPr>
            </control>
          </mc:Choice>
        </mc:AlternateContent>
        <mc:AlternateContent xmlns:mc="http://schemas.openxmlformats.org/markup-compatibility/2006">
          <mc:Choice Requires="x14">
            <control shapeId="9415" r:id="rId7" name="Check Box 199">
              <controlPr locked="0" defaultSize="0" autoFill="0" autoLine="0" autoPict="0">
                <anchor moveWithCells="1" sizeWithCells="1">
                  <from>
                    <xdr:col>5</xdr:col>
                    <xdr:colOff>0</xdr:colOff>
                    <xdr:row>43</xdr:row>
                    <xdr:rowOff>123825</xdr:rowOff>
                  </from>
                  <to>
                    <xdr:col>5</xdr:col>
                    <xdr:colOff>419100</xdr:colOff>
                    <xdr:row>44</xdr:row>
                    <xdr:rowOff>219075</xdr:rowOff>
                  </to>
                </anchor>
              </controlPr>
            </control>
          </mc:Choice>
        </mc:AlternateContent>
        <mc:AlternateContent xmlns:mc="http://schemas.openxmlformats.org/markup-compatibility/2006">
          <mc:Choice Requires="x14">
            <control shapeId="9416" r:id="rId8" name="Check Box 200">
              <controlPr locked="0" defaultSize="0" autoFill="0" autoLine="0" autoPict="0">
                <anchor moveWithCells="1" sizeWithCells="1">
                  <from>
                    <xdr:col>5</xdr:col>
                    <xdr:colOff>266700</xdr:colOff>
                    <xdr:row>43</xdr:row>
                    <xdr:rowOff>123825</xdr:rowOff>
                  </from>
                  <to>
                    <xdr:col>5</xdr:col>
                    <xdr:colOff>685800</xdr:colOff>
                    <xdr:row>44</xdr:row>
                    <xdr:rowOff>219075</xdr:rowOff>
                  </to>
                </anchor>
              </controlPr>
            </control>
          </mc:Choice>
        </mc:AlternateContent>
        <mc:AlternateContent xmlns:mc="http://schemas.openxmlformats.org/markup-compatibility/2006">
          <mc:Choice Requires="x14">
            <control shapeId="9417" r:id="rId9" name="Check Box 201">
              <controlPr locked="0" defaultSize="0" autoFill="0" autoLine="0" autoPict="0" altText="H/C">
                <anchor moveWithCells="1" sizeWithCells="1">
                  <from>
                    <xdr:col>5</xdr:col>
                    <xdr:colOff>266700</xdr:colOff>
                    <xdr:row>44</xdr:row>
                    <xdr:rowOff>152400</xdr:rowOff>
                  </from>
                  <to>
                    <xdr:col>5</xdr:col>
                    <xdr:colOff>695325</xdr:colOff>
                    <xdr:row>44</xdr:row>
                    <xdr:rowOff>361950</xdr:rowOff>
                  </to>
                </anchor>
              </controlPr>
            </control>
          </mc:Choice>
        </mc:AlternateContent>
        <mc:AlternateContent xmlns:mc="http://schemas.openxmlformats.org/markup-compatibility/2006">
          <mc:Choice Requires="x14">
            <control shapeId="9418" r:id="rId10" name="Check Box 202">
              <controlPr locked="0" defaultSize="0" autoFill="0" autoLine="0" autoPict="0">
                <anchor moveWithCells="1" sizeWithCells="1">
                  <from>
                    <xdr:col>5</xdr:col>
                    <xdr:colOff>266700</xdr:colOff>
                    <xdr:row>44</xdr:row>
                    <xdr:rowOff>304800</xdr:rowOff>
                  </from>
                  <to>
                    <xdr:col>5</xdr:col>
                    <xdr:colOff>695325</xdr:colOff>
                    <xdr:row>45</xdr:row>
                    <xdr:rowOff>0</xdr:rowOff>
                  </to>
                </anchor>
              </controlPr>
            </control>
          </mc:Choice>
        </mc:AlternateContent>
        <mc:AlternateContent xmlns:mc="http://schemas.openxmlformats.org/markup-compatibility/2006">
          <mc:Choice Requires="x14">
            <control shapeId="9419" r:id="rId11" name="Check Box 203">
              <controlPr locked="0" defaultSize="0" autoFill="0" autoLine="0" autoPict="0">
                <anchor moveWithCells="1" sizeWithCells="1">
                  <from>
                    <xdr:col>5</xdr:col>
                    <xdr:colOff>695325</xdr:colOff>
                    <xdr:row>44</xdr:row>
                    <xdr:rowOff>295275</xdr:rowOff>
                  </from>
                  <to>
                    <xdr:col>6</xdr:col>
                    <xdr:colOff>352425</xdr:colOff>
                    <xdr:row>44</xdr:row>
                    <xdr:rowOff>504825</xdr:rowOff>
                  </to>
                </anchor>
              </controlPr>
            </control>
          </mc:Choice>
        </mc:AlternateContent>
        <mc:AlternateContent xmlns:mc="http://schemas.openxmlformats.org/markup-compatibility/2006">
          <mc:Choice Requires="x14">
            <control shapeId="9420" r:id="rId12" name="Check Box 204">
              <controlPr locked="0" defaultSize="0" autoFill="0" autoLine="0" autoPict="0">
                <anchor moveWithCells="1" sizeWithCells="1">
                  <from>
                    <xdr:col>5</xdr:col>
                    <xdr:colOff>695325</xdr:colOff>
                    <xdr:row>44</xdr:row>
                    <xdr:rowOff>152400</xdr:rowOff>
                  </from>
                  <to>
                    <xdr:col>6</xdr:col>
                    <xdr:colOff>371475</xdr:colOff>
                    <xdr:row>44</xdr:row>
                    <xdr:rowOff>361950</xdr:rowOff>
                  </to>
                </anchor>
              </controlPr>
            </control>
          </mc:Choice>
        </mc:AlternateContent>
        <mc:AlternateContent xmlns:mc="http://schemas.openxmlformats.org/markup-compatibility/2006">
          <mc:Choice Requires="x14">
            <control shapeId="9421" r:id="rId13" name="Check Box 205">
              <controlPr locked="0" defaultSize="0" autoFill="0" autoLine="0" autoPict="0">
                <anchor moveWithCells="1" sizeWithCells="1">
                  <from>
                    <xdr:col>5</xdr:col>
                    <xdr:colOff>695325</xdr:colOff>
                    <xdr:row>43</xdr:row>
                    <xdr:rowOff>123825</xdr:rowOff>
                  </from>
                  <to>
                    <xdr:col>6</xdr:col>
                    <xdr:colOff>419100</xdr:colOff>
                    <xdr:row>44</xdr:row>
                    <xdr:rowOff>219075</xdr:rowOff>
                  </to>
                </anchor>
              </controlPr>
            </control>
          </mc:Choice>
        </mc:AlternateContent>
        <mc:AlternateContent xmlns:mc="http://schemas.openxmlformats.org/markup-compatibility/2006">
          <mc:Choice Requires="x14">
            <control shapeId="9422" r:id="rId14" name="Check Box 206">
              <controlPr locked="0" defaultSize="0" autoFill="0" autoLine="0" autoPict="0">
                <anchor moveWithCells="1" sizeWithCells="1">
                  <from>
                    <xdr:col>6</xdr:col>
                    <xdr:colOff>257175</xdr:colOff>
                    <xdr:row>43</xdr:row>
                    <xdr:rowOff>123825</xdr:rowOff>
                  </from>
                  <to>
                    <xdr:col>6</xdr:col>
                    <xdr:colOff>666750</xdr:colOff>
                    <xdr:row>44</xdr:row>
                    <xdr:rowOff>219075</xdr:rowOff>
                  </to>
                </anchor>
              </controlPr>
            </control>
          </mc:Choice>
        </mc:AlternateContent>
        <mc:AlternateContent xmlns:mc="http://schemas.openxmlformats.org/markup-compatibility/2006">
          <mc:Choice Requires="x14">
            <control shapeId="9423" r:id="rId15" name="Check Box 207">
              <controlPr locked="0" defaultSize="0" autoFill="0" autoLine="0" autoPict="0" altText="H/C">
                <anchor moveWithCells="1" sizeWithCells="1">
                  <from>
                    <xdr:col>6</xdr:col>
                    <xdr:colOff>257175</xdr:colOff>
                    <xdr:row>44</xdr:row>
                    <xdr:rowOff>152400</xdr:rowOff>
                  </from>
                  <to>
                    <xdr:col>6</xdr:col>
                    <xdr:colOff>676275</xdr:colOff>
                    <xdr:row>44</xdr:row>
                    <xdr:rowOff>361950</xdr:rowOff>
                  </to>
                </anchor>
              </controlPr>
            </control>
          </mc:Choice>
        </mc:AlternateContent>
        <mc:AlternateContent xmlns:mc="http://schemas.openxmlformats.org/markup-compatibility/2006">
          <mc:Choice Requires="x14">
            <control shapeId="9424" r:id="rId16" name="Check Box 208">
              <controlPr locked="0" defaultSize="0" autoFill="0" autoLine="0" autoPict="0">
                <anchor moveWithCells="1" sizeWithCells="1">
                  <from>
                    <xdr:col>6</xdr:col>
                    <xdr:colOff>257175</xdr:colOff>
                    <xdr:row>44</xdr:row>
                    <xdr:rowOff>304800</xdr:rowOff>
                  </from>
                  <to>
                    <xdr:col>6</xdr:col>
                    <xdr:colOff>676275</xdr:colOff>
                    <xdr:row>45</xdr:row>
                    <xdr:rowOff>0</xdr:rowOff>
                  </to>
                </anchor>
              </controlPr>
            </control>
          </mc:Choice>
        </mc:AlternateContent>
        <mc:AlternateContent xmlns:mc="http://schemas.openxmlformats.org/markup-compatibility/2006">
          <mc:Choice Requires="x14">
            <control shapeId="9425" r:id="rId17" name="Check Box 209">
              <controlPr locked="0" defaultSize="0" autoFill="0" autoLine="0" autoPict="0">
                <anchor moveWithCells="1" sizeWithCells="1">
                  <from>
                    <xdr:col>6</xdr:col>
                    <xdr:colOff>685800</xdr:colOff>
                    <xdr:row>44</xdr:row>
                    <xdr:rowOff>295275</xdr:rowOff>
                  </from>
                  <to>
                    <xdr:col>7</xdr:col>
                    <xdr:colOff>342900</xdr:colOff>
                    <xdr:row>44</xdr:row>
                    <xdr:rowOff>504825</xdr:rowOff>
                  </to>
                </anchor>
              </controlPr>
            </control>
          </mc:Choice>
        </mc:AlternateContent>
        <mc:AlternateContent xmlns:mc="http://schemas.openxmlformats.org/markup-compatibility/2006">
          <mc:Choice Requires="x14">
            <control shapeId="9426" r:id="rId18" name="Check Box 210">
              <controlPr locked="0" defaultSize="0" autoFill="0" autoLine="0" autoPict="0">
                <anchor moveWithCells="1" sizeWithCells="1">
                  <from>
                    <xdr:col>6</xdr:col>
                    <xdr:colOff>685800</xdr:colOff>
                    <xdr:row>44</xdr:row>
                    <xdr:rowOff>152400</xdr:rowOff>
                  </from>
                  <to>
                    <xdr:col>7</xdr:col>
                    <xdr:colOff>361950</xdr:colOff>
                    <xdr:row>44</xdr:row>
                    <xdr:rowOff>361950</xdr:rowOff>
                  </to>
                </anchor>
              </controlPr>
            </control>
          </mc:Choice>
        </mc:AlternateContent>
        <mc:AlternateContent xmlns:mc="http://schemas.openxmlformats.org/markup-compatibility/2006">
          <mc:Choice Requires="x14">
            <control shapeId="9427" r:id="rId19" name="Check Box 211">
              <controlPr locked="0" defaultSize="0" autoFill="0" autoLine="0" autoPict="0">
                <anchor moveWithCells="1" sizeWithCells="1">
                  <from>
                    <xdr:col>6</xdr:col>
                    <xdr:colOff>685800</xdr:colOff>
                    <xdr:row>43</xdr:row>
                    <xdr:rowOff>123825</xdr:rowOff>
                  </from>
                  <to>
                    <xdr:col>7</xdr:col>
                    <xdr:colOff>409575</xdr:colOff>
                    <xdr:row>44</xdr:row>
                    <xdr:rowOff>219075</xdr:rowOff>
                  </to>
                </anchor>
              </controlPr>
            </control>
          </mc:Choice>
        </mc:AlternateContent>
        <mc:AlternateContent xmlns:mc="http://schemas.openxmlformats.org/markup-compatibility/2006">
          <mc:Choice Requires="x14">
            <control shapeId="9428" r:id="rId20" name="Check Box 212">
              <controlPr locked="0" defaultSize="0" autoFill="0" autoLine="0" autoPict="0">
                <anchor moveWithCells="1" sizeWithCells="1">
                  <from>
                    <xdr:col>7</xdr:col>
                    <xdr:colOff>238125</xdr:colOff>
                    <xdr:row>43</xdr:row>
                    <xdr:rowOff>123825</xdr:rowOff>
                  </from>
                  <to>
                    <xdr:col>7</xdr:col>
                    <xdr:colOff>657225</xdr:colOff>
                    <xdr:row>44</xdr:row>
                    <xdr:rowOff>219075</xdr:rowOff>
                  </to>
                </anchor>
              </controlPr>
            </control>
          </mc:Choice>
        </mc:AlternateContent>
        <mc:AlternateContent xmlns:mc="http://schemas.openxmlformats.org/markup-compatibility/2006">
          <mc:Choice Requires="x14">
            <control shapeId="9429" r:id="rId21" name="Check Box 213">
              <controlPr locked="0" defaultSize="0" autoFill="0" autoLine="0" autoPict="0" altText="H/C">
                <anchor moveWithCells="1" sizeWithCells="1">
                  <from>
                    <xdr:col>7</xdr:col>
                    <xdr:colOff>238125</xdr:colOff>
                    <xdr:row>44</xdr:row>
                    <xdr:rowOff>152400</xdr:rowOff>
                  </from>
                  <to>
                    <xdr:col>7</xdr:col>
                    <xdr:colOff>666750</xdr:colOff>
                    <xdr:row>44</xdr:row>
                    <xdr:rowOff>361950</xdr:rowOff>
                  </to>
                </anchor>
              </controlPr>
            </control>
          </mc:Choice>
        </mc:AlternateContent>
        <mc:AlternateContent xmlns:mc="http://schemas.openxmlformats.org/markup-compatibility/2006">
          <mc:Choice Requires="x14">
            <control shapeId="9430" r:id="rId22" name="Check Box 214">
              <controlPr locked="0" defaultSize="0" autoFill="0" autoLine="0" autoPict="0">
                <anchor moveWithCells="1" sizeWithCells="1">
                  <from>
                    <xdr:col>7</xdr:col>
                    <xdr:colOff>238125</xdr:colOff>
                    <xdr:row>44</xdr:row>
                    <xdr:rowOff>304800</xdr:rowOff>
                  </from>
                  <to>
                    <xdr:col>7</xdr:col>
                    <xdr:colOff>666750</xdr:colOff>
                    <xdr:row>45</xdr:row>
                    <xdr:rowOff>0</xdr:rowOff>
                  </to>
                </anchor>
              </controlPr>
            </control>
          </mc:Choice>
        </mc:AlternateContent>
        <mc:AlternateContent xmlns:mc="http://schemas.openxmlformats.org/markup-compatibility/2006">
          <mc:Choice Requires="x14">
            <control shapeId="9431" r:id="rId23" name="Check Box 215">
              <controlPr locked="0" defaultSize="0" autoFill="0" autoLine="0" autoPict="0">
                <anchor moveWithCells="1" sizeWithCells="1">
                  <from>
                    <xdr:col>7</xdr:col>
                    <xdr:colOff>666750</xdr:colOff>
                    <xdr:row>44</xdr:row>
                    <xdr:rowOff>295275</xdr:rowOff>
                  </from>
                  <to>
                    <xdr:col>8</xdr:col>
                    <xdr:colOff>323850</xdr:colOff>
                    <xdr:row>44</xdr:row>
                    <xdr:rowOff>504825</xdr:rowOff>
                  </to>
                </anchor>
              </controlPr>
            </control>
          </mc:Choice>
        </mc:AlternateContent>
        <mc:AlternateContent xmlns:mc="http://schemas.openxmlformats.org/markup-compatibility/2006">
          <mc:Choice Requires="x14">
            <control shapeId="9432" r:id="rId24" name="Check Box 216">
              <controlPr locked="0" defaultSize="0" autoFill="0" autoLine="0" autoPict="0">
                <anchor moveWithCells="1" sizeWithCells="1">
                  <from>
                    <xdr:col>7</xdr:col>
                    <xdr:colOff>666750</xdr:colOff>
                    <xdr:row>44</xdr:row>
                    <xdr:rowOff>152400</xdr:rowOff>
                  </from>
                  <to>
                    <xdr:col>8</xdr:col>
                    <xdr:colOff>342900</xdr:colOff>
                    <xdr:row>44</xdr:row>
                    <xdr:rowOff>361950</xdr:rowOff>
                  </to>
                </anchor>
              </controlPr>
            </control>
          </mc:Choice>
        </mc:AlternateContent>
        <mc:AlternateContent xmlns:mc="http://schemas.openxmlformats.org/markup-compatibility/2006">
          <mc:Choice Requires="x14">
            <control shapeId="9433" r:id="rId25" name="Check Box 217">
              <controlPr locked="0" defaultSize="0" autoFill="0" autoLine="0" autoPict="0">
                <anchor moveWithCells="1" sizeWithCells="1">
                  <from>
                    <xdr:col>8</xdr:col>
                    <xdr:colOff>228600</xdr:colOff>
                    <xdr:row>43</xdr:row>
                    <xdr:rowOff>123825</xdr:rowOff>
                  </from>
                  <to>
                    <xdr:col>8</xdr:col>
                    <xdr:colOff>638175</xdr:colOff>
                    <xdr:row>44</xdr:row>
                    <xdr:rowOff>219075</xdr:rowOff>
                  </to>
                </anchor>
              </controlPr>
            </control>
          </mc:Choice>
        </mc:AlternateContent>
        <mc:AlternateContent xmlns:mc="http://schemas.openxmlformats.org/markup-compatibility/2006">
          <mc:Choice Requires="x14">
            <control shapeId="9434" r:id="rId26" name="Check Box 218">
              <controlPr locked="0" defaultSize="0" autoFill="0" autoLine="0" autoPict="0" altText="H/C">
                <anchor moveWithCells="1" sizeWithCells="1">
                  <from>
                    <xdr:col>8</xdr:col>
                    <xdr:colOff>228600</xdr:colOff>
                    <xdr:row>44</xdr:row>
                    <xdr:rowOff>152400</xdr:rowOff>
                  </from>
                  <to>
                    <xdr:col>8</xdr:col>
                    <xdr:colOff>647700</xdr:colOff>
                    <xdr:row>44</xdr:row>
                    <xdr:rowOff>361950</xdr:rowOff>
                  </to>
                </anchor>
              </controlPr>
            </control>
          </mc:Choice>
        </mc:AlternateContent>
        <mc:AlternateContent xmlns:mc="http://schemas.openxmlformats.org/markup-compatibility/2006">
          <mc:Choice Requires="x14">
            <control shapeId="9435" r:id="rId27" name="Check Box 219">
              <controlPr locked="0" defaultSize="0" autoFill="0" autoLine="0" autoPict="0">
                <anchor moveWithCells="1" sizeWithCells="1">
                  <from>
                    <xdr:col>8</xdr:col>
                    <xdr:colOff>228600</xdr:colOff>
                    <xdr:row>44</xdr:row>
                    <xdr:rowOff>304800</xdr:rowOff>
                  </from>
                  <to>
                    <xdr:col>8</xdr:col>
                    <xdr:colOff>647700</xdr:colOff>
                    <xdr:row>45</xdr:row>
                    <xdr:rowOff>0</xdr:rowOff>
                  </to>
                </anchor>
              </controlPr>
            </control>
          </mc:Choice>
        </mc:AlternateContent>
        <mc:AlternateContent xmlns:mc="http://schemas.openxmlformats.org/markup-compatibility/2006">
          <mc:Choice Requires="x14">
            <control shapeId="9436" r:id="rId28" name="Check Box 220">
              <controlPr locked="0" defaultSize="0" autoFill="0" autoLine="0" autoPict="0">
                <anchor moveWithCells="1" sizeWithCells="1">
                  <from>
                    <xdr:col>8</xdr:col>
                    <xdr:colOff>647700</xdr:colOff>
                    <xdr:row>44</xdr:row>
                    <xdr:rowOff>295275</xdr:rowOff>
                  </from>
                  <to>
                    <xdr:col>9</xdr:col>
                    <xdr:colOff>352425</xdr:colOff>
                    <xdr:row>44</xdr:row>
                    <xdr:rowOff>504825</xdr:rowOff>
                  </to>
                </anchor>
              </controlPr>
            </control>
          </mc:Choice>
        </mc:AlternateContent>
        <mc:AlternateContent xmlns:mc="http://schemas.openxmlformats.org/markup-compatibility/2006">
          <mc:Choice Requires="x14">
            <control shapeId="9437" r:id="rId29" name="Check Box 221">
              <controlPr locked="0" defaultSize="0" autoFill="0" autoLine="0" autoPict="0">
                <anchor moveWithCells="1" sizeWithCells="1">
                  <from>
                    <xdr:col>8</xdr:col>
                    <xdr:colOff>647700</xdr:colOff>
                    <xdr:row>44</xdr:row>
                    <xdr:rowOff>152400</xdr:rowOff>
                  </from>
                  <to>
                    <xdr:col>9</xdr:col>
                    <xdr:colOff>371475</xdr:colOff>
                    <xdr:row>44</xdr:row>
                    <xdr:rowOff>361950</xdr:rowOff>
                  </to>
                </anchor>
              </controlPr>
            </control>
          </mc:Choice>
        </mc:AlternateContent>
        <mc:AlternateContent xmlns:mc="http://schemas.openxmlformats.org/markup-compatibility/2006">
          <mc:Choice Requires="x14">
            <control shapeId="9438" r:id="rId30" name="Check Box 222">
              <controlPr locked="0" defaultSize="0" autoFill="0" autoLine="0" autoPict="0">
                <anchor moveWithCells="1" sizeWithCells="1">
                  <from>
                    <xdr:col>8</xdr:col>
                    <xdr:colOff>647700</xdr:colOff>
                    <xdr:row>43</xdr:row>
                    <xdr:rowOff>123825</xdr:rowOff>
                  </from>
                  <to>
                    <xdr:col>9</xdr:col>
                    <xdr:colOff>419100</xdr:colOff>
                    <xdr:row>44</xdr:row>
                    <xdr:rowOff>219075</xdr:rowOff>
                  </to>
                </anchor>
              </controlPr>
            </control>
          </mc:Choice>
        </mc:AlternateContent>
        <mc:AlternateContent xmlns:mc="http://schemas.openxmlformats.org/markup-compatibility/2006">
          <mc:Choice Requires="x14">
            <control shapeId="9439" r:id="rId31" name="Check Box 223">
              <controlPr locked="0" defaultSize="0" autoFill="0" autoLine="0" autoPict="0">
                <anchor moveWithCells="1" sizeWithCells="1">
                  <from>
                    <xdr:col>9</xdr:col>
                    <xdr:colOff>257175</xdr:colOff>
                    <xdr:row>43</xdr:row>
                    <xdr:rowOff>123825</xdr:rowOff>
                  </from>
                  <to>
                    <xdr:col>9</xdr:col>
                    <xdr:colOff>666750</xdr:colOff>
                    <xdr:row>44</xdr:row>
                    <xdr:rowOff>219075</xdr:rowOff>
                  </to>
                </anchor>
              </controlPr>
            </control>
          </mc:Choice>
        </mc:AlternateContent>
        <mc:AlternateContent xmlns:mc="http://schemas.openxmlformats.org/markup-compatibility/2006">
          <mc:Choice Requires="x14">
            <control shapeId="9440" r:id="rId32" name="Check Box 224">
              <controlPr locked="0" defaultSize="0" autoFill="0" autoLine="0" autoPict="0" altText="H/C">
                <anchor moveWithCells="1" sizeWithCells="1">
                  <from>
                    <xdr:col>9</xdr:col>
                    <xdr:colOff>257175</xdr:colOff>
                    <xdr:row>44</xdr:row>
                    <xdr:rowOff>152400</xdr:rowOff>
                  </from>
                  <to>
                    <xdr:col>10</xdr:col>
                    <xdr:colOff>0</xdr:colOff>
                    <xdr:row>44</xdr:row>
                    <xdr:rowOff>361950</xdr:rowOff>
                  </to>
                </anchor>
              </controlPr>
            </control>
          </mc:Choice>
        </mc:AlternateContent>
        <mc:AlternateContent xmlns:mc="http://schemas.openxmlformats.org/markup-compatibility/2006">
          <mc:Choice Requires="x14">
            <control shapeId="9441" r:id="rId33" name="Check Box 225">
              <controlPr locked="0" defaultSize="0" autoFill="0" autoLine="0" autoPict="0">
                <anchor moveWithCells="1" sizeWithCells="1">
                  <from>
                    <xdr:col>9</xdr:col>
                    <xdr:colOff>257175</xdr:colOff>
                    <xdr:row>44</xdr:row>
                    <xdr:rowOff>304800</xdr:rowOff>
                  </from>
                  <to>
                    <xdr:col>10</xdr:col>
                    <xdr:colOff>0</xdr:colOff>
                    <xdr:row>45</xdr:row>
                    <xdr:rowOff>0</xdr:rowOff>
                  </to>
                </anchor>
              </controlPr>
            </control>
          </mc:Choice>
        </mc:AlternateContent>
        <mc:AlternateContent xmlns:mc="http://schemas.openxmlformats.org/markup-compatibility/2006">
          <mc:Choice Requires="x14">
            <control shapeId="9442" r:id="rId34" name="Check Box 226">
              <controlPr locked="0" defaultSize="0" autoFill="0" autoLine="0" autoPict="0">
                <anchor moveWithCells="1" sizeWithCells="1">
                  <from>
                    <xdr:col>7</xdr:col>
                    <xdr:colOff>676275</xdr:colOff>
                    <xdr:row>43</xdr:row>
                    <xdr:rowOff>123825</xdr:rowOff>
                  </from>
                  <to>
                    <xdr:col>8</xdr:col>
                    <xdr:colOff>304800</xdr:colOff>
                    <xdr:row>44</xdr:row>
                    <xdr:rowOff>219075</xdr:rowOff>
                  </to>
                </anchor>
              </controlPr>
            </control>
          </mc:Choice>
        </mc:AlternateContent>
        <mc:AlternateContent xmlns:mc="http://schemas.openxmlformats.org/markup-compatibility/2006">
          <mc:Choice Requires="x14">
            <control shapeId="9348" r:id="rId35" name="Check Box 132">
              <controlPr locked="0" defaultSize="0" autoFill="0" autoLine="0" autoPict="0">
                <anchor moveWithCells="1" sizeWithCells="1">
                  <from>
                    <xdr:col>5</xdr:col>
                    <xdr:colOff>0</xdr:colOff>
                    <xdr:row>11</xdr:row>
                    <xdr:rowOff>266700</xdr:rowOff>
                  </from>
                  <to>
                    <xdr:col>5</xdr:col>
                    <xdr:colOff>352425</xdr:colOff>
                    <xdr:row>11</xdr:row>
                    <xdr:rowOff>485775</xdr:rowOff>
                  </to>
                </anchor>
              </controlPr>
            </control>
          </mc:Choice>
        </mc:AlternateContent>
        <mc:AlternateContent xmlns:mc="http://schemas.openxmlformats.org/markup-compatibility/2006">
          <mc:Choice Requires="x14">
            <control shapeId="9349" r:id="rId36" name="Check Box 133">
              <controlPr locked="0" defaultSize="0" autoFill="0" autoLine="0" autoPict="0">
                <anchor moveWithCells="1" sizeWithCells="1">
                  <from>
                    <xdr:col>5</xdr:col>
                    <xdr:colOff>0</xdr:colOff>
                    <xdr:row>11</xdr:row>
                    <xdr:rowOff>123825</xdr:rowOff>
                  </from>
                  <to>
                    <xdr:col>5</xdr:col>
                    <xdr:colOff>371475</xdr:colOff>
                    <xdr:row>11</xdr:row>
                    <xdr:rowOff>333375</xdr:rowOff>
                  </to>
                </anchor>
              </controlPr>
            </control>
          </mc:Choice>
        </mc:AlternateContent>
        <mc:AlternateContent xmlns:mc="http://schemas.openxmlformats.org/markup-compatibility/2006">
          <mc:Choice Requires="x14">
            <control shapeId="9350" r:id="rId37" name="Check Box 134">
              <controlPr locked="0" defaultSize="0" autoFill="0" autoLine="0" autoPict="0">
                <anchor moveWithCells="1" sizeWithCells="1">
                  <from>
                    <xdr:col>5</xdr:col>
                    <xdr:colOff>0</xdr:colOff>
                    <xdr:row>10</xdr:row>
                    <xdr:rowOff>76200</xdr:rowOff>
                  </from>
                  <to>
                    <xdr:col>5</xdr:col>
                    <xdr:colOff>419100</xdr:colOff>
                    <xdr:row>11</xdr:row>
                    <xdr:rowOff>190500</xdr:rowOff>
                  </to>
                </anchor>
              </controlPr>
            </control>
          </mc:Choice>
        </mc:AlternateContent>
        <mc:AlternateContent xmlns:mc="http://schemas.openxmlformats.org/markup-compatibility/2006">
          <mc:Choice Requires="x14">
            <control shapeId="9351" r:id="rId38" name="Check Box 135">
              <controlPr locked="0" defaultSize="0" autoFill="0" autoLine="0" autoPict="0">
                <anchor moveWithCells="1" sizeWithCells="1">
                  <from>
                    <xdr:col>5</xdr:col>
                    <xdr:colOff>266700</xdr:colOff>
                    <xdr:row>10</xdr:row>
                    <xdr:rowOff>76200</xdr:rowOff>
                  </from>
                  <to>
                    <xdr:col>5</xdr:col>
                    <xdr:colOff>685800</xdr:colOff>
                    <xdr:row>11</xdr:row>
                    <xdr:rowOff>190500</xdr:rowOff>
                  </to>
                </anchor>
              </controlPr>
            </control>
          </mc:Choice>
        </mc:AlternateContent>
        <mc:AlternateContent xmlns:mc="http://schemas.openxmlformats.org/markup-compatibility/2006">
          <mc:Choice Requires="x14">
            <control shapeId="9352" r:id="rId39" name="Check Box 136">
              <controlPr locked="0" defaultSize="0" autoFill="0" autoLine="0" autoPict="0" altText="H/C">
                <anchor moveWithCells="1" sizeWithCells="1">
                  <from>
                    <xdr:col>5</xdr:col>
                    <xdr:colOff>266700</xdr:colOff>
                    <xdr:row>11</xdr:row>
                    <xdr:rowOff>123825</xdr:rowOff>
                  </from>
                  <to>
                    <xdr:col>5</xdr:col>
                    <xdr:colOff>695325</xdr:colOff>
                    <xdr:row>11</xdr:row>
                    <xdr:rowOff>333375</xdr:rowOff>
                  </to>
                </anchor>
              </controlPr>
            </control>
          </mc:Choice>
        </mc:AlternateContent>
        <mc:AlternateContent xmlns:mc="http://schemas.openxmlformats.org/markup-compatibility/2006">
          <mc:Choice Requires="x14">
            <control shapeId="9353" r:id="rId40" name="Check Box 137">
              <controlPr locked="0" defaultSize="0" autoFill="0" autoLine="0" autoPict="0">
                <anchor moveWithCells="1" sizeWithCells="1">
                  <from>
                    <xdr:col>5</xdr:col>
                    <xdr:colOff>266700</xdr:colOff>
                    <xdr:row>11</xdr:row>
                    <xdr:rowOff>276225</xdr:rowOff>
                  </from>
                  <to>
                    <xdr:col>5</xdr:col>
                    <xdr:colOff>695325</xdr:colOff>
                    <xdr:row>11</xdr:row>
                    <xdr:rowOff>495300</xdr:rowOff>
                  </to>
                </anchor>
              </controlPr>
            </control>
          </mc:Choice>
        </mc:AlternateContent>
        <mc:AlternateContent xmlns:mc="http://schemas.openxmlformats.org/markup-compatibility/2006">
          <mc:Choice Requires="x14">
            <control shapeId="9354" r:id="rId41" name="Check Box 138">
              <controlPr locked="0" defaultSize="0" autoFill="0" autoLine="0" autoPict="0">
                <anchor moveWithCells="1" sizeWithCells="1">
                  <from>
                    <xdr:col>5</xdr:col>
                    <xdr:colOff>695325</xdr:colOff>
                    <xdr:row>11</xdr:row>
                    <xdr:rowOff>266700</xdr:rowOff>
                  </from>
                  <to>
                    <xdr:col>6</xdr:col>
                    <xdr:colOff>352425</xdr:colOff>
                    <xdr:row>11</xdr:row>
                    <xdr:rowOff>485775</xdr:rowOff>
                  </to>
                </anchor>
              </controlPr>
            </control>
          </mc:Choice>
        </mc:AlternateContent>
        <mc:AlternateContent xmlns:mc="http://schemas.openxmlformats.org/markup-compatibility/2006">
          <mc:Choice Requires="x14">
            <control shapeId="9355" r:id="rId42" name="Check Box 139">
              <controlPr locked="0" defaultSize="0" autoFill="0" autoLine="0" autoPict="0">
                <anchor moveWithCells="1" sizeWithCells="1">
                  <from>
                    <xdr:col>5</xdr:col>
                    <xdr:colOff>695325</xdr:colOff>
                    <xdr:row>11</xdr:row>
                    <xdr:rowOff>123825</xdr:rowOff>
                  </from>
                  <to>
                    <xdr:col>6</xdr:col>
                    <xdr:colOff>371475</xdr:colOff>
                    <xdr:row>11</xdr:row>
                    <xdr:rowOff>333375</xdr:rowOff>
                  </to>
                </anchor>
              </controlPr>
            </control>
          </mc:Choice>
        </mc:AlternateContent>
        <mc:AlternateContent xmlns:mc="http://schemas.openxmlformats.org/markup-compatibility/2006">
          <mc:Choice Requires="x14">
            <control shapeId="9356" r:id="rId43" name="Check Box 140">
              <controlPr locked="0" defaultSize="0" autoFill="0" autoLine="0" autoPict="0">
                <anchor moveWithCells="1" sizeWithCells="1">
                  <from>
                    <xdr:col>5</xdr:col>
                    <xdr:colOff>695325</xdr:colOff>
                    <xdr:row>10</xdr:row>
                    <xdr:rowOff>76200</xdr:rowOff>
                  </from>
                  <to>
                    <xdr:col>6</xdr:col>
                    <xdr:colOff>419100</xdr:colOff>
                    <xdr:row>11</xdr:row>
                    <xdr:rowOff>190500</xdr:rowOff>
                  </to>
                </anchor>
              </controlPr>
            </control>
          </mc:Choice>
        </mc:AlternateContent>
        <mc:AlternateContent xmlns:mc="http://schemas.openxmlformats.org/markup-compatibility/2006">
          <mc:Choice Requires="x14">
            <control shapeId="9357" r:id="rId44" name="Check Box 141">
              <controlPr locked="0" defaultSize="0" autoFill="0" autoLine="0" autoPict="0">
                <anchor moveWithCells="1" sizeWithCells="1">
                  <from>
                    <xdr:col>6</xdr:col>
                    <xdr:colOff>257175</xdr:colOff>
                    <xdr:row>10</xdr:row>
                    <xdr:rowOff>76200</xdr:rowOff>
                  </from>
                  <to>
                    <xdr:col>6</xdr:col>
                    <xdr:colOff>666750</xdr:colOff>
                    <xdr:row>11</xdr:row>
                    <xdr:rowOff>190500</xdr:rowOff>
                  </to>
                </anchor>
              </controlPr>
            </control>
          </mc:Choice>
        </mc:AlternateContent>
        <mc:AlternateContent xmlns:mc="http://schemas.openxmlformats.org/markup-compatibility/2006">
          <mc:Choice Requires="x14">
            <control shapeId="9358" r:id="rId45" name="Check Box 142">
              <controlPr locked="0" defaultSize="0" autoFill="0" autoLine="0" autoPict="0" altText="H/C">
                <anchor moveWithCells="1" sizeWithCells="1">
                  <from>
                    <xdr:col>6</xdr:col>
                    <xdr:colOff>257175</xdr:colOff>
                    <xdr:row>11</xdr:row>
                    <xdr:rowOff>123825</xdr:rowOff>
                  </from>
                  <to>
                    <xdr:col>6</xdr:col>
                    <xdr:colOff>676275</xdr:colOff>
                    <xdr:row>11</xdr:row>
                    <xdr:rowOff>333375</xdr:rowOff>
                  </to>
                </anchor>
              </controlPr>
            </control>
          </mc:Choice>
        </mc:AlternateContent>
        <mc:AlternateContent xmlns:mc="http://schemas.openxmlformats.org/markup-compatibility/2006">
          <mc:Choice Requires="x14">
            <control shapeId="9359" r:id="rId46" name="Check Box 143">
              <controlPr locked="0" defaultSize="0" autoFill="0" autoLine="0" autoPict="0">
                <anchor moveWithCells="1" sizeWithCells="1">
                  <from>
                    <xdr:col>6</xdr:col>
                    <xdr:colOff>257175</xdr:colOff>
                    <xdr:row>11</xdr:row>
                    <xdr:rowOff>276225</xdr:rowOff>
                  </from>
                  <to>
                    <xdr:col>6</xdr:col>
                    <xdr:colOff>676275</xdr:colOff>
                    <xdr:row>11</xdr:row>
                    <xdr:rowOff>495300</xdr:rowOff>
                  </to>
                </anchor>
              </controlPr>
            </control>
          </mc:Choice>
        </mc:AlternateContent>
        <mc:AlternateContent xmlns:mc="http://schemas.openxmlformats.org/markup-compatibility/2006">
          <mc:Choice Requires="x14">
            <control shapeId="9360" r:id="rId47" name="Check Box 144">
              <controlPr locked="0" defaultSize="0" autoFill="0" autoLine="0" autoPict="0">
                <anchor moveWithCells="1" sizeWithCells="1">
                  <from>
                    <xdr:col>6</xdr:col>
                    <xdr:colOff>685800</xdr:colOff>
                    <xdr:row>11</xdr:row>
                    <xdr:rowOff>266700</xdr:rowOff>
                  </from>
                  <to>
                    <xdr:col>7</xdr:col>
                    <xdr:colOff>342900</xdr:colOff>
                    <xdr:row>11</xdr:row>
                    <xdr:rowOff>485775</xdr:rowOff>
                  </to>
                </anchor>
              </controlPr>
            </control>
          </mc:Choice>
        </mc:AlternateContent>
        <mc:AlternateContent xmlns:mc="http://schemas.openxmlformats.org/markup-compatibility/2006">
          <mc:Choice Requires="x14">
            <control shapeId="9361" r:id="rId48" name="Check Box 145">
              <controlPr locked="0" defaultSize="0" autoFill="0" autoLine="0" autoPict="0">
                <anchor moveWithCells="1" sizeWithCells="1">
                  <from>
                    <xdr:col>6</xdr:col>
                    <xdr:colOff>685800</xdr:colOff>
                    <xdr:row>11</xdr:row>
                    <xdr:rowOff>123825</xdr:rowOff>
                  </from>
                  <to>
                    <xdr:col>7</xdr:col>
                    <xdr:colOff>361950</xdr:colOff>
                    <xdr:row>11</xdr:row>
                    <xdr:rowOff>333375</xdr:rowOff>
                  </to>
                </anchor>
              </controlPr>
            </control>
          </mc:Choice>
        </mc:AlternateContent>
        <mc:AlternateContent xmlns:mc="http://schemas.openxmlformats.org/markup-compatibility/2006">
          <mc:Choice Requires="x14">
            <control shapeId="9362" r:id="rId49" name="Check Box 146">
              <controlPr locked="0" defaultSize="0" autoFill="0" autoLine="0" autoPict="0">
                <anchor moveWithCells="1" sizeWithCells="1">
                  <from>
                    <xdr:col>6</xdr:col>
                    <xdr:colOff>685800</xdr:colOff>
                    <xdr:row>10</xdr:row>
                    <xdr:rowOff>76200</xdr:rowOff>
                  </from>
                  <to>
                    <xdr:col>7</xdr:col>
                    <xdr:colOff>409575</xdr:colOff>
                    <xdr:row>11</xdr:row>
                    <xdr:rowOff>190500</xdr:rowOff>
                  </to>
                </anchor>
              </controlPr>
            </control>
          </mc:Choice>
        </mc:AlternateContent>
        <mc:AlternateContent xmlns:mc="http://schemas.openxmlformats.org/markup-compatibility/2006">
          <mc:Choice Requires="x14">
            <control shapeId="9363" r:id="rId50" name="Check Box 147">
              <controlPr locked="0" defaultSize="0" autoFill="0" autoLine="0" autoPict="0">
                <anchor moveWithCells="1" sizeWithCells="1">
                  <from>
                    <xdr:col>7</xdr:col>
                    <xdr:colOff>238125</xdr:colOff>
                    <xdr:row>10</xdr:row>
                    <xdr:rowOff>76200</xdr:rowOff>
                  </from>
                  <to>
                    <xdr:col>7</xdr:col>
                    <xdr:colOff>657225</xdr:colOff>
                    <xdr:row>11</xdr:row>
                    <xdr:rowOff>190500</xdr:rowOff>
                  </to>
                </anchor>
              </controlPr>
            </control>
          </mc:Choice>
        </mc:AlternateContent>
        <mc:AlternateContent xmlns:mc="http://schemas.openxmlformats.org/markup-compatibility/2006">
          <mc:Choice Requires="x14">
            <control shapeId="9364" r:id="rId51" name="Check Box 148">
              <controlPr locked="0" defaultSize="0" autoFill="0" autoLine="0" autoPict="0" altText="H/C">
                <anchor moveWithCells="1" sizeWithCells="1">
                  <from>
                    <xdr:col>7</xdr:col>
                    <xdr:colOff>238125</xdr:colOff>
                    <xdr:row>11</xdr:row>
                    <xdr:rowOff>123825</xdr:rowOff>
                  </from>
                  <to>
                    <xdr:col>7</xdr:col>
                    <xdr:colOff>666750</xdr:colOff>
                    <xdr:row>11</xdr:row>
                    <xdr:rowOff>333375</xdr:rowOff>
                  </to>
                </anchor>
              </controlPr>
            </control>
          </mc:Choice>
        </mc:AlternateContent>
        <mc:AlternateContent xmlns:mc="http://schemas.openxmlformats.org/markup-compatibility/2006">
          <mc:Choice Requires="x14">
            <control shapeId="9365" r:id="rId52" name="Check Box 149">
              <controlPr locked="0" defaultSize="0" autoFill="0" autoLine="0" autoPict="0">
                <anchor moveWithCells="1" sizeWithCells="1">
                  <from>
                    <xdr:col>7</xdr:col>
                    <xdr:colOff>238125</xdr:colOff>
                    <xdr:row>11</xdr:row>
                    <xdr:rowOff>276225</xdr:rowOff>
                  </from>
                  <to>
                    <xdr:col>7</xdr:col>
                    <xdr:colOff>666750</xdr:colOff>
                    <xdr:row>11</xdr:row>
                    <xdr:rowOff>495300</xdr:rowOff>
                  </to>
                </anchor>
              </controlPr>
            </control>
          </mc:Choice>
        </mc:AlternateContent>
        <mc:AlternateContent xmlns:mc="http://schemas.openxmlformats.org/markup-compatibility/2006">
          <mc:Choice Requires="x14">
            <control shapeId="9366" r:id="rId53" name="Check Box 150">
              <controlPr locked="0" defaultSize="0" autoFill="0" autoLine="0" autoPict="0">
                <anchor moveWithCells="1" sizeWithCells="1">
                  <from>
                    <xdr:col>7</xdr:col>
                    <xdr:colOff>666750</xdr:colOff>
                    <xdr:row>11</xdr:row>
                    <xdr:rowOff>266700</xdr:rowOff>
                  </from>
                  <to>
                    <xdr:col>8</xdr:col>
                    <xdr:colOff>323850</xdr:colOff>
                    <xdr:row>11</xdr:row>
                    <xdr:rowOff>485775</xdr:rowOff>
                  </to>
                </anchor>
              </controlPr>
            </control>
          </mc:Choice>
        </mc:AlternateContent>
        <mc:AlternateContent xmlns:mc="http://schemas.openxmlformats.org/markup-compatibility/2006">
          <mc:Choice Requires="x14">
            <control shapeId="9367" r:id="rId54" name="Check Box 151">
              <controlPr locked="0" defaultSize="0" autoFill="0" autoLine="0" autoPict="0">
                <anchor moveWithCells="1" sizeWithCells="1">
                  <from>
                    <xdr:col>7</xdr:col>
                    <xdr:colOff>666750</xdr:colOff>
                    <xdr:row>11</xdr:row>
                    <xdr:rowOff>123825</xdr:rowOff>
                  </from>
                  <to>
                    <xdr:col>8</xdr:col>
                    <xdr:colOff>342900</xdr:colOff>
                    <xdr:row>11</xdr:row>
                    <xdr:rowOff>333375</xdr:rowOff>
                  </to>
                </anchor>
              </controlPr>
            </control>
          </mc:Choice>
        </mc:AlternateContent>
        <mc:AlternateContent xmlns:mc="http://schemas.openxmlformats.org/markup-compatibility/2006">
          <mc:Choice Requires="x14">
            <control shapeId="9368" r:id="rId55" name="Check Box 152">
              <controlPr locked="0" defaultSize="0" autoFill="0" autoLine="0" autoPict="0">
                <anchor moveWithCells="1" sizeWithCells="1">
                  <from>
                    <xdr:col>8</xdr:col>
                    <xdr:colOff>228600</xdr:colOff>
                    <xdr:row>10</xdr:row>
                    <xdr:rowOff>76200</xdr:rowOff>
                  </from>
                  <to>
                    <xdr:col>8</xdr:col>
                    <xdr:colOff>638175</xdr:colOff>
                    <xdr:row>11</xdr:row>
                    <xdr:rowOff>190500</xdr:rowOff>
                  </to>
                </anchor>
              </controlPr>
            </control>
          </mc:Choice>
        </mc:AlternateContent>
        <mc:AlternateContent xmlns:mc="http://schemas.openxmlformats.org/markup-compatibility/2006">
          <mc:Choice Requires="x14">
            <control shapeId="9369" r:id="rId56" name="Check Box 153">
              <controlPr locked="0" defaultSize="0" autoFill="0" autoLine="0" autoPict="0" altText="H/C">
                <anchor moveWithCells="1" sizeWithCells="1">
                  <from>
                    <xdr:col>8</xdr:col>
                    <xdr:colOff>228600</xdr:colOff>
                    <xdr:row>11</xdr:row>
                    <xdr:rowOff>123825</xdr:rowOff>
                  </from>
                  <to>
                    <xdr:col>8</xdr:col>
                    <xdr:colOff>647700</xdr:colOff>
                    <xdr:row>11</xdr:row>
                    <xdr:rowOff>333375</xdr:rowOff>
                  </to>
                </anchor>
              </controlPr>
            </control>
          </mc:Choice>
        </mc:AlternateContent>
        <mc:AlternateContent xmlns:mc="http://schemas.openxmlformats.org/markup-compatibility/2006">
          <mc:Choice Requires="x14">
            <control shapeId="9370" r:id="rId57" name="Check Box 154">
              <controlPr locked="0" defaultSize="0" autoFill="0" autoLine="0" autoPict="0">
                <anchor moveWithCells="1" sizeWithCells="1">
                  <from>
                    <xdr:col>8</xdr:col>
                    <xdr:colOff>228600</xdr:colOff>
                    <xdr:row>11</xdr:row>
                    <xdr:rowOff>276225</xdr:rowOff>
                  </from>
                  <to>
                    <xdr:col>8</xdr:col>
                    <xdr:colOff>647700</xdr:colOff>
                    <xdr:row>11</xdr:row>
                    <xdr:rowOff>495300</xdr:rowOff>
                  </to>
                </anchor>
              </controlPr>
            </control>
          </mc:Choice>
        </mc:AlternateContent>
        <mc:AlternateContent xmlns:mc="http://schemas.openxmlformats.org/markup-compatibility/2006">
          <mc:Choice Requires="x14">
            <control shapeId="9371" r:id="rId58" name="Check Box 155">
              <controlPr locked="0" defaultSize="0" autoFill="0" autoLine="0" autoPict="0">
                <anchor moveWithCells="1" sizeWithCells="1">
                  <from>
                    <xdr:col>8</xdr:col>
                    <xdr:colOff>647700</xdr:colOff>
                    <xdr:row>11</xdr:row>
                    <xdr:rowOff>266700</xdr:rowOff>
                  </from>
                  <to>
                    <xdr:col>9</xdr:col>
                    <xdr:colOff>352425</xdr:colOff>
                    <xdr:row>11</xdr:row>
                    <xdr:rowOff>485775</xdr:rowOff>
                  </to>
                </anchor>
              </controlPr>
            </control>
          </mc:Choice>
        </mc:AlternateContent>
        <mc:AlternateContent xmlns:mc="http://schemas.openxmlformats.org/markup-compatibility/2006">
          <mc:Choice Requires="x14">
            <control shapeId="9372" r:id="rId59" name="Check Box 156">
              <controlPr locked="0" defaultSize="0" autoFill="0" autoLine="0" autoPict="0">
                <anchor moveWithCells="1" sizeWithCells="1">
                  <from>
                    <xdr:col>8</xdr:col>
                    <xdr:colOff>647700</xdr:colOff>
                    <xdr:row>11</xdr:row>
                    <xdr:rowOff>123825</xdr:rowOff>
                  </from>
                  <to>
                    <xdr:col>9</xdr:col>
                    <xdr:colOff>371475</xdr:colOff>
                    <xdr:row>11</xdr:row>
                    <xdr:rowOff>333375</xdr:rowOff>
                  </to>
                </anchor>
              </controlPr>
            </control>
          </mc:Choice>
        </mc:AlternateContent>
        <mc:AlternateContent xmlns:mc="http://schemas.openxmlformats.org/markup-compatibility/2006">
          <mc:Choice Requires="x14">
            <control shapeId="9373" r:id="rId60" name="Check Box 157">
              <controlPr locked="0" defaultSize="0" autoFill="0" autoLine="0" autoPict="0">
                <anchor moveWithCells="1" sizeWithCells="1">
                  <from>
                    <xdr:col>8</xdr:col>
                    <xdr:colOff>647700</xdr:colOff>
                    <xdr:row>10</xdr:row>
                    <xdr:rowOff>76200</xdr:rowOff>
                  </from>
                  <to>
                    <xdr:col>9</xdr:col>
                    <xdr:colOff>419100</xdr:colOff>
                    <xdr:row>11</xdr:row>
                    <xdr:rowOff>190500</xdr:rowOff>
                  </to>
                </anchor>
              </controlPr>
            </control>
          </mc:Choice>
        </mc:AlternateContent>
        <mc:AlternateContent xmlns:mc="http://schemas.openxmlformats.org/markup-compatibility/2006">
          <mc:Choice Requires="x14">
            <control shapeId="9374" r:id="rId61" name="Check Box 158">
              <controlPr locked="0" defaultSize="0" autoFill="0" autoLine="0" autoPict="0">
                <anchor moveWithCells="1" sizeWithCells="1">
                  <from>
                    <xdr:col>9</xdr:col>
                    <xdr:colOff>257175</xdr:colOff>
                    <xdr:row>10</xdr:row>
                    <xdr:rowOff>76200</xdr:rowOff>
                  </from>
                  <to>
                    <xdr:col>9</xdr:col>
                    <xdr:colOff>666750</xdr:colOff>
                    <xdr:row>11</xdr:row>
                    <xdr:rowOff>190500</xdr:rowOff>
                  </to>
                </anchor>
              </controlPr>
            </control>
          </mc:Choice>
        </mc:AlternateContent>
        <mc:AlternateContent xmlns:mc="http://schemas.openxmlformats.org/markup-compatibility/2006">
          <mc:Choice Requires="x14">
            <control shapeId="9375" r:id="rId62" name="Check Box 159">
              <controlPr locked="0" defaultSize="0" autoFill="0" autoLine="0" autoPict="0" altText="H/C">
                <anchor moveWithCells="1" sizeWithCells="1">
                  <from>
                    <xdr:col>9</xdr:col>
                    <xdr:colOff>257175</xdr:colOff>
                    <xdr:row>11</xdr:row>
                    <xdr:rowOff>123825</xdr:rowOff>
                  </from>
                  <to>
                    <xdr:col>10</xdr:col>
                    <xdr:colOff>0</xdr:colOff>
                    <xdr:row>11</xdr:row>
                    <xdr:rowOff>333375</xdr:rowOff>
                  </to>
                </anchor>
              </controlPr>
            </control>
          </mc:Choice>
        </mc:AlternateContent>
        <mc:AlternateContent xmlns:mc="http://schemas.openxmlformats.org/markup-compatibility/2006">
          <mc:Choice Requires="x14">
            <control shapeId="9376" r:id="rId63" name="Check Box 160">
              <controlPr locked="0" defaultSize="0" autoFill="0" autoLine="0" autoPict="0">
                <anchor moveWithCells="1" sizeWithCells="1">
                  <from>
                    <xdr:col>9</xdr:col>
                    <xdr:colOff>257175</xdr:colOff>
                    <xdr:row>11</xdr:row>
                    <xdr:rowOff>276225</xdr:rowOff>
                  </from>
                  <to>
                    <xdr:col>10</xdr:col>
                    <xdr:colOff>0</xdr:colOff>
                    <xdr:row>11</xdr:row>
                    <xdr:rowOff>495300</xdr:rowOff>
                  </to>
                </anchor>
              </controlPr>
            </control>
          </mc:Choice>
        </mc:AlternateContent>
        <mc:AlternateContent xmlns:mc="http://schemas.openxmlformats.org/markup-compatibility/2006">
          <mc:Choice Requires="x14">
            <control shapeId="9377" r:id="rId64" name="Check Box 161">
              <controlPr locked="0" defaultSize="0" autoFill="0" autoLine="0" autoPict="0">
                <anchor moveWithCells="1" sizeWithCells="1">
                  <from>
                    <xdr:col>7</xdr:col>
                    <xdr:colOff>676275</xdr:colOff>
                    <xdr:row>10</xdr:row>
                    <xdr:rowOff>76200</xdr:rowOff>
                  </from>
                  <to>
                    <xdr:col>8</xdr:col>
                    <xdr:colOff>304800</xdr:colOff>
                    <xdr:row>11</xdr:row>
                    <xdr:rowOff>190500</xdr:rowOff>
                  </to>
                </anchor>
              </controlPr>
            </control>
          </mc:Choice>
        </mc:AlternateContent>
        <mc:AlternateContent xmlns:mc="http://schemas.openxmlformats.org/markup-compatibility/2006">
          <mc:Choice Requires="x14">
            <control shapeId="9344" r:id="rId65" name="ConfFees">
              <controlPr defaultSize="0" autoFill="0" autoPict="0">
                <anchor moveWithCells="1" sizeWithCells="1">
                  <from>
                    <xdr:col>6</xdr:col>
                    <xdr:colOff>19050</xdr:colOff>
                    <xdr:row>60</xdr:row>
                    <xdr:rowOff>180975</xdr:rowOff>
                  </from>
                  <to>
                    <xdr:col>7</xdr:col>
                    <xdr:colOff>685800</xdr:colOff>
                    <xdr:row>62</xdr:row>
                    <xdr:rowOff>180975</xdr:rowOff>
                  </to>
                </anchor>
              </controlPr>
            </control>
          </mc:Choice>
        </mc:AlternateContent>
        <mc:AlternateContent xmlns:mc="http://schemas.openxmlformats.org/markup-compatibility/2006">
          <mc:Choice Requires="x14">
            <control shapeId="9345" r:id="rId66" name="Option Button 129">
              <controlPr locked="0" defaultSize="0" autoFill="0" autoLine="0" autoPict="0">
                <anchor moveWithCells="1" sizeWithCells="1">
                  <from>
                    <xdr:col>6</xdr:col>
                    <xdr:colOff>66675</xdr:colOff>
                    <xdr:row>61</xdr:row>
                    <xdr:rowOff>57150</xdr:rowOff>
                  </from>
                  <to>
                    <xdr:col>6</xdr:col>
                    <xdr:colOff>485775</xdr:colOff>
                    <xdr:row>62</xdr:row>
                    <xdr:rowOff>76200</xdr:rowOff>
                  </to>
                </anchor>
              </controlPr>
            </control>
          </mc:Choice>
        </mc:AlternateContent>
        <mc:AlternateContent xmlns:mc="http://schemas.openxmlformats.org/markup-compatibility/2006">
          <mc:Choice Requires="x14">
            <control shapeId="9346" r:id="rId67" name="Option Button 130">
              <controlPr locked="0" defaultSize="0" autoFill="0" autoLine="0" autoPict="0">
                <anchor moveWithCells="1" sizeWithCells="1">
                  <from>
                    <xdr:col>6</xdr:col>
                    <xdr:colOff>571500</xdr:colOff>
                    <xdr:row>61</xdr:row>
                    <xdr:rowOff>57150</xdr:rowOff>
                  </from>
                  <to>
                    <xdr:col>7</xdr:col>
                    <xdr:colOff>371475</xdr:colOff>
                    <xdr:row>62</xdr:row>
                    <xdr:rowOff>76200</xdr:rowOff>
                  </to>
                </anchor>
              </controlPr>
            </control>
          </mc:Choice>
        </mc:AlternateContent>
        <mc:AlternateContent xmlns:mc="http://schemas.openxmlformats.org/markup-compatibility/2006">
          <mc:Choice Requires="x14">
            <control shapeId="9340" r:id="rId68" name="Airfare">
              <controlPr defaultSize="0" autoFill="0" autoPict="0">
                <anchor moveWithCells="1" sizeWithCells="1">
                  <from>
                    <xdr:col>9</xdr:col>
                    <xdr:colOff>0</xdr:colOff>
                    <xdr:row>61</xdr:row>
                    <xdr:rowOff>0</xdr:rowOff>
                  </from>
                  <to>
                    <xdr:col>10</xdr:col>
                    <xdr:colOff>695325</xdr:colOff>
                    <xdr:row>63</xdr:row>
                    <xdr:rowOff>9525</xdr:rowOff>
                  </to>
                </anchor>
              </controlPr>
            </control>
          </mc:Choice>
        </mc:AlternateContent>
        <mc:AlternateContent xmlns:mc="http://schemas.openxmlformats.org/markup-compatibility/2006">
          <mc:Choice Requires="x14">
            <control shapeId="9341" r:id="rId69" name="Option Button 125">
              <controlPr locked="0" defaultSize="0" autoFill="0" autoLine="0" autoPict="0">
                <anchor moveWithCells="1" sizeWithCells="1">
                  <from>
                    <xdr:col>9</xdr:col>
                    <xdr:colOff>9525</xdr:colOff>
                    <xdr:row>61</xdr:row>
                    <xdr:rowOff>19050</xdr:rowOff>
                  </from>
                  <to>
                    <xdr:col>9</xdr:col>
                    <xdr:colOff>600075</xdr:colOff>
                    <xdr:row>62</xdr:row>
                    <xdr:rowOff>152400</xdr:rowOff>
                  </to>
                </anchor>
              </controlPr>
            </control>
          </mc:Choice>
        </mc:AlternateContent>
        <mc:AlternateContent xmlns:mc="http://schemas.openxmlformats.org/markup-compatibility/2006">
          <mc:Choice Requires="x14">
            <control shapeId="9342" r:id="rId70" name="Option Button 126">
              <controlPr locked="0" defaultSize="0" autoFill="0" autoLine="0" autoPict="0">
                <anchor moveWithCells="1" sizeWithCells="1">
                  <from>
                    <xdr:col>9</xdr:col>
                    <xdr:colOff>676275</xdr:colOff>
                    <xdr:row>61</xdr:row>
                    <xdr:rowOff>19050</xdr:rowOff>
                  </from>
                  <to>
                    <xdr:col>10</xdr:col>
                    <xdr:colOff>590550</xdr:colOff>
                    <xdr:row>62</xdr:row>
                    <xdr:rowOff>152400</xdr:rowOff>
                  </to>
                </anchor>
              </controlPr>
            </control>
          </mc:Choice>
        </mc:AlternateContent>
        <mc:AlternateContent xmlns:mc="http://schemas.openxmlformats.org/markup-compatibility/2006">
          <mc:Choice Requires="x14">
            <control shapeId="9305" r:id="rId71" name="ConfFees">
              <controlPr defaultSize="0" autoFill="0" autoPict="0">
                <anchor moveWithCells="1" sizeWithCells="1">
                  <from>
                    <xdr:col>6</xdr:col>
                    <xdr:colOff>0</xdr:colOff>
                    <xdr:row>28</xdr:row>
                    <xdr:rowOff>0</xdr:rowOff>
                  </from>
                  <to>
                    <xdr:col>7</xdr:col>
                    <xdr:colOff>666750</xdr:colOff>
                    <xdr:row>30</xdr:row>
                    <xdr:rowOff>0</xdr:rowOff>
                  </to>
                </anchor>
              </controlPr>
            </control>
          </mc:Choice>
        </mc:AlternateContent>
        <mc:AlternateContent xmlns:mc="http://schemas.openxmlformats.org/markup-compatibility/2006">
          <mc:Choice Requires="x14">
            <control shapeId="9306" r:id="rId72" name="Option Button 90">
              <controlPr locked="0" defaultSize="0" autoFill="0" autoLine="0" autoPict="0">
                <anchor moveWithCells="1" sizeWithCells="1">
                  <from>
                    <xdr:col>6</xdr:col>
                    <xdr:colOff>47625</xdr:colOff>
                    <xdr:row>28</xdr:row>
                    <xdr:rowOff>66675</xdr:rowOff>
                  </from>
                  <to>
                    <xdr:col>6</xdr:col>
                    <xdr:colOff>466725</xdr:colOff>
                    <xdr:row>29</xdr:row>
                    <xdr:rowOff>85725</xdr:rowOff>
                  </to>
                </anchor>
              </controlPr>
            </control>
          </mc:Choice>
        </mc:AlternateContent>
        <mc:AlternateContent xmlns:mc="http://schemas.openxmlformats.org/markup-compatibility/2006">
          <mc:Choice Requires="x14">
            <control shapeId="9307" r:id="rId73" name="Option Button 91">
              <controlPr locked="0" defaultSize="0" autoFill="0" autoLine="0" autoPict="0">
                <anchor moveWithCells="1" sizeWithCells="1">
                  <from>
                    <xdr:col>6</xdr:col>
                    <xdr:colOff>552450</xdr:colOff>
                    <xdr:row>28</xdr:row>
                    <xdr:rowOff>66675</xdr:rowOff>
                  </from>
                  <to>
                    <xdr:col>7</xdr:col>
                    <xdr:colOff>352425</xdr:colOff>
                    <xdr:row>29</xdr:row>
                    <xdr:rowOff>85725</xdr:rowOff>
                  </to>
                </anchor>
              </controlPr>
            </control>
          </mc:Choice>
        </mc:AlternateContent>
        <mc:AlternateContent xmlns:mc="http://schemas.openxmlformats.org/markup-compatibility/2006">
          <mc:Choice Requires="x14">
            <control shapeId="9301" r:id="rId74" name="Airfare">
              <controlPr defaultSize="0" autoFill="0" autoPict="0">
                <anchor moveWithCells="1" sizeWithCells="1">
                  <from>
                    <xdr:col>9</xdr:col>
                    <xdr:colOff>0</xdr:colOff>
                    <xdr:row>28</xdr:row>
                    <xdr:rowOff>0</xdr:rowOff>
                  </from>
                  <to>
                    <xdr:col>10</xdr:col>
                    <xdr:colOff>695325</xdr:colOff>
                    <xdr:row>30</xdr:row>
                    <xdr:rowOff>9525</xdr:rowOff>
                  </to>
                </anchor>
              </controlPr>
            </control>
          </mc:Choice>
        </mc:AlternateContent>
        <mc:AlternateContent xmlns:mc="http://schemas.openxmlformats.org/markup-compatibility/2006">
          <mc:Choice Requires="x14">
            <control shapeId="9302" r:id="rId75" name="Option Button 86">
              <controlPr locked="0" defaultSize="0" autoFill="0" autoLine="0" autoPict="0">
                <anchor moveWithCells="1" sizeWithCells="1">
                  <from>
                    <xdr:col>9</xdr:col>
                    <xdr:colOff>9525</xdr:colOff>
                    <xdr:row>28</xdr:row>
                    <xdr:rowOff>19050</xdr:rowOff>
                  </from>
                  <to>
                    <xdr:col>9</xdr:col>
                    <xdr:colOff>600075</xdr:colOff>
                    <xdr:row>29</xdr:row>
                    <xdr:rowOff>152400</xdr:rowOff>
                  </to>
                </anchor>
              </controlPr>
            </control>
          </mc:Choice>
        </mc:AlternateContent>
        <mc:AlternateContent xmlns:mc="http://schemas.openxmlformats.org/markup-compatibility/2006">
          <mc:Choice Requires="x14">
            <control shapeId="9303" r:id="rId76" name="Option Button 87">
              <controlPr locked="0" defaultSize="0" autoFill="0" autoLine="0" autoPict="0">
                <anchor moveWithCells="1" sizeWithCells="1">
                  <from>
                    <xdr:col>9</xdr:col>
                    <xdr:colOff>676275</xdr:colOff>
                    <xdr:row>28</xdr:row>
                    <xdr:rowOff>19050</xdr:rowOff>
                  </from>
                  <to>
                    <xdr:col>10</xdr:col>
                    <xdr:colOff>590550</xdr:colOff>
                    <xdr:row>29</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HJ621"/>
  <sheetViews>
    <sheetView showOutlineSymbols="0" topLeftCell="A31" zoomScale="90" workbookViewId="0">
      <selection activeCell="I24" sqref="I24:I27"/>
    </sheetView>
  </sheetViews>
  <sheetFormatPr defaultColWidth="8.75" defaultRowHeight="15" customHeight="1" x14ac:dyDescent="0.2"/>
  <cols>
    <col min="1" max="2" width="1.875" style="1" customWidth="1"/>
    <col min="3" max="3" width="11.75" style="1" customWidth="1"/>
    <col min="4" max="4" width="10.5" style="1" customWidth="1"/>
    <col min="5" max="5" width="10" style="1" customWidth="1"/>
    <col min="6" max="6" width="9.125" style="1" customWidth="1"/>
    <col min="7" max="7" width="9.25" style="1" customWidth="1"/>
    <col min="8" max="8" width="9.125" style="1" customWidth="1"/>
    <col min="9" max="9" width="8.625" style="1" customWidth="1"/>
    <col min="10" max="10" width="8.875" style="1" customWidth="1"/>
    <col min="11" max="11" width="10.375" style="1" customWidth="1"/>
    <col min="12" max="12" width="8.875" style="1" customWidth="1"/>
    <col min="13" max="13" width="10" style="1" customWidth="1"/>
    <col min="14" max="14" width="3" style="1" customWidth="1"/>
    <col min="15" max="26" width="8.75" style="1"/>
    <col min="27" max="27" width="14.375" style="49" customWidth="1"/>
    <col min="28" max="28" width="7.75" style="49" customWidth="1"/>
    <col min="29" max="29" width="8.875" style="70" bestFit="1" customWidth="1"/>
    <col min="30" max="30" width="2.625" style="70" customWidth="1"/>
    <col min="31" max="31" width="17.875" style="70" bestFit="1" customWidth="1"/>
    <col min="32" max="32" width="8.375" style="49" customWidth="1"/>
    <col min="33" max="33" width="9.125" style="49" bestFit="1" customWidth="1"/>
    <col min="34" max="34" width="3.625" style="49" customWidth="1"/>
    <col min="35" max="35" width="17.875" style="49" bestFit="1" customWidth="1"/>
    <col min="36" max="36" width="8.875" style="49" bestFit="1" customWidth="1"/>
    <col min="37" max="37" width="9.125" style="49" bestFit="1" customWidth="1"/>
    <col min="38" max="38" width="3.125" style="49" customWidth="1"/>
    <col min="39" max="39" width="17.875" style="49" bestFit="1" customWidth="1"/>
    <col min="40" max="41" width="8.75" style="49"/>
    <col min="42" max="42" width="3" style="49" customWidth="1"/>
    <col min="43" max="43" width="17.875" style="49" bestFit="1" customWidth="1"/>
    <col min="44" max="45" width="8.75" style="49"/>
    <col min="46" max="46" width="2.625" style="49" customWidth="1"/>
    <col min="47" max="47" width="9.625" style="49" customWidth="1"/>
    <col min="48" max="72" width="8.75" style="49"/>
    <col min="73" max="16384" width="8.75" style="1"/>
  </cols>
  <sheetData>
    <row r="1" spans="1:218" ht="15.95" customHeight="1" x14ac:dyDescent="0.25">
      <c r="A1" s="395" t="s">
        <v>65</v>
      </c>
      <c r="B1" s="396"/>
      <c r="C1" s="396"/>
      <c r="D1" s="396"/>
      <c r="E1" s="396"/>
      <c r="F1" s="397"/>
      <c r="G1" s="78" t="s">
        <v>0</v>
      </c>
      <c r="H1" s="398" t="str">
        <f>IF(ISBLANK('CMU Bus Card Rec'!H1:J1), " ", ('CMU Bus Card Rec'!H1:J1))</f>
        <v xml:space="preserve"> </v>
      </c>
      <c r="I1" s="398"/>
      <c r="J1" s="399"/>
      <c r="K1" s="130"/>
      <c r="L1" s="388" t="str">
        <f>IF(ISBLANK('CMU Bus Card Rec'!L1:M1), " ", ('CMU Bus Card Rec'!L1:M1))</f>
        <v xml:space="preserve"> </v>
      </c>
      <c r="M1" s="400"/>
      <c r="N1" s="404" t="str">
        <f>UPPER(H1) &amp;":" &amp;"  "&amp;"ADDITIONAL TRAVEL EXPENSE FORM 4 - 5"</f>
        <v xml:space="preserve"> :  ADDITIONAL TRAVEL EXPENSE FORM 4 - 5</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row>
    <row r="2" spans="1:218" ht="15.95" customHeight="1" thickBot="1" x14ac:dyDescent="0.3">
      <c r="A2" s="390" t="s">
        <v>138</v>
      </c>
      <c r="B2" s="221"/>
      <c r="C2" s="221"/>
      <c r="D2" s="221"/>
      <c r="E2" s="221"/>
      <c r="F2" s="222"/>
      <c r="G2" s="10" t="s">
        <v>141</v>
      </c>
      <c r="H2" s="391" t="str">
        <f>IF(ISBLANK('CMU Bus Card Rec'!H2:J2), " ", ('CMU Bus Card Rec'!H2:J2))</f>
        <v xml:space="preserve"> </v>
      </c>
      <c r="I2" s="391"/>
      <c r="J2" s="392"/>
      <c r="K2" s="127" t="s">
        <v>144</v>
      </c>
      <c r="L2" s="393" t="str">
        <f>IF(ISBLANK('CMU Bus Card Rec'!L2:M2), " ", ('CMU Bus Card Rec'!L2:M2))</f>
        <v xml:space="preserve"> </v>
      </c>
      <c r="M2" s="401"/>
      <c r="N2" s="404"/>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row>
    <row r="3" spans="1:218" ht="15.95" customHeight="1" x14ac:dyDescent="0.25">
      <c r="A3" s="48" t="s">
        <v>4</v>
      </c>
      <c r="B3" s="218" t="s">
        <v>20</v>
      </c>
      <c r="C3" s="219"/>
      <c r="D3" s="219"/>
      <c r="E3" s="219"/>
      <c r="F3" s="50"/>
      <c r="G3" s="11" t="s">
        <v>3</v>
      </c>
      <c r="H3" s="378" t="str">
        <f>IF(ISBLANK('CMU Bus Card Rec'!H3:J3), " ", ('CMU Bus Card Rec'!H3:J3))</f>
        <v xml:space="preserve"> </v>
      </c>
      <c r="I3" s="378"/>
      <c r="J3" s="379"/>
      <c r="K3" s="131" t="s">
        <v>140</v>
      </c>
      <c r="L3" s="380" t="str">
        <f>IF(ISBLANK('CMU Bus Card Rec'!L3:M3), " ", ('CMU Bus Card Rec'!L3:M3))</f>
        <v xml:space="preserve"> </v>
      </c>
      <c r="M3" s="405"/>
      <c r="N3" s="404"/>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row>
    <row r="4" spans="1:218" ht="15.6" customHeight="1" thickBot="1" x14ac:dyDescent="0.3">
      <c r="A4" s="230" t="s">
        <v>24</v>
      </c>
      <c r="B4" s="300" t="s">
        <v>64</v>
      </c>
      <c r="C4" s="301"/>
      <c r="D4" s="301"/>
      <c r="E4" s="301"/>
      <c r="F4" s="301"/>
      <c r="G4" s="301"/>
      <c r="H4" s="301"/>
      <c r="I4" s="301"/>
      <c r="J4" s="301"/>
      <c r="K4" s="301"/>
      <c r="L4" s="301"/>
      <c r="M4" s="302"/>
      <c r="N4" s="40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row>
    <row r="5" spans="1:218" ht="15.6" customHeight="1" x14ac:dyDescent="0.25">
      <c r="A5" s="230"/>
      <c r="B5" s="382"/>
      <c r="C5" s="383"/>
      <c r="D5" s="383"/>
      <c r="E5" s="383"/>
      <c r="F5" s="383"/>
      <c r="G5" s="383"/>
      <c r="H5" s="383"/>
      <c r="I5" s="383"/>
      <c r="J5" s="383"/>
      <c r="K5" s="383"/>
      <c r="L5" s="383"/>
      <c r="M5" s="384"/>
      <c r="N5" s="404"/>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row>
    <row r="6" spans="1:218" ht="14.1" customHeight="1" thickBot="1" x14ac:dyDescent="0.3">
      <c r="A6" s="231"/>
      <c r="B6" s="385"/>
      <c r="C6" s="386"/>
      <c r="D6" s="386"/>
      <c r="E6" s="386"/>
      <c r="F6" s="386"/>
      <c r="G6" s="386"/>
      <c r="H6" s="386"/>
      <c r="I6" s="386"/>
      <c r="J6" s="386"/>
      <c r="K6" s="386"/>
      <c r="L6" s="386"/>
      <c r="M6" s="387"/>
      <c r="N6" s="404"/>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row>
    <row r="7" spans="1:218" ht="15" customHeight="1" thickBot="1" x14ac:dyDescent="0.3">
      <c r="A7" s="34" t="s">
        <v>9</v>
      </c>
      <c r="B7" s="12" t="s">
        <v>84</v>
      </c>
      <c r="C7" s="13"/>
      <c r="D7" s="13"/>
      <c r="E7" s="14"/>
      <c r="F7" s="53"/>
      <c r="G7" s="53"/>
      <c r="H7" s="53"/>
      <c r="I7" s="53"/>
      <c r="J7" s="54"/>
      <c r="K7" s="320" t="s">
        <v>62</v>
      </c>
      <c r="L7" s="320" t="s">
        <v>170</v>
      </c>
      <c r="M7" s="318" t="s">
        <v>7</v>
      </c>
      <c r="N7" s="404"/>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row>
    <row r="8" spans="1:218" ht="11.25" customHeight="1" x14ac:dyDescent="0.25">
      <c r="A8" s="223"/>
      <c r="B8" s="226" t="s">
        <v>6</v>
      </c>
      <c r="C8" s="227"/>
      <c r="D8" s="227"/>
      <c r="E8" s="227"/>
      <c r="F8" s="224" t="s">
        <v>83</v>
      </c>
      <c r="G8" s="224" t="s">
        <v>83</v>
      </c>
      <c r="H8" s="224" t="s">
        <v>83</v>
      </c>
      <c r="I8" s="224" t="s">
        <v>83</v>
      </c>
      <c r="J8" s="332" t="s">
        <v>83</v>
      </c>
      <c r="K8" s="320"/>
      <c r="L8" s="320"/>
      <c r="M8" s="318"/>
      <c r="N8" s="404"/>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row>
    <row r="9" spans="1:218" ht="6.75" customHeight="1" thickBot="1" x14ac:dyDescent="0.3">
      <c r="A9" s="223"/>
      <c r="B9" s="228"/>
      <c r="C9" s="229"/>
      <c r="D9" s="229"/>
      <c r="E9" s="229"/>
      <c r="F9" s="225"/>
      <c r="G9" s="225"/>
      <c r="H9" s="225"/>
      <c r="I9" s="225"/>
      <c r="J9" s="333"/>
      <c r="K9" s="320"/>
      <c r="L9" s="320"/>
      <c r="M9" s="318"/>
      <c r="N9" s="404"/>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row>
    <row r="10" spans="1:218" ht="10.5" customHeight="1" x14ac:dyDescent="0.25">
      <c r="A10" s="353" t="s">
        <v>17</v>
      </c>
      <c r="B10" s="226" t="s">
        <v>8</v>
      </c>
      <c r="C10" s="227"/>
      <c r="D10" s="227"/>
      <c r="E10" s="227"/>
      <c r="F10" s="224" t="s">
        <v>83</v>
      </c>
      <c r="G10" s="224" t="s">
        <v>83</v>
      </c>
      <c r="H10" s="224" t="s">
        <v>83</v>
      </c>
      <c r="I10" s="224" t="s">
        <v>83</v>
      </c>
      <c r="J10" s="332" t="s">
        <v>83</v>
      </c>
      <c r="K10" s="320"/>
      <c r="L10" s="320"/>
      <c r="M10" s="318"/>
      <c r="N10" s="404"/>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row>
    <row r="11" spans="1:218" ht="8.25" customHeight="1" thickBot="1" x14ac:dyDescent="0.3">
      <c r="A11" s="353"/>
      <c r="B11" s="228"/>
      <c r="C11" s="229"/>
      <c r="D11" s="229"/>
      <c r="E11" s="229"/>
      <c r="F11" s="225"/>
      <c r="G11" s="225"/>
      <c r="H11" s="225"/>
      <c r="I11" s="225"/>
      <c r="J11" s="333"/>
      <c r="K11" s="321"/>
      <c r="L11" s="321"/>
      <c r="M11" s="319"/>
      <c r="N11" s="404"/>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row>
    <row r="12" spans="1:218" ht="40.5" customHeight="1" thickBot="1" x14ac:dyDescent="0.3">
      <c r="A12" s="353"/>
      <c r="B12" s="350" t="s">
        <v>98</v>
      </c>
      <c r="C12" s="351"/>
      <c r="D12" s="351"/>
      <c r="E12" s="352"/>
      <c r="F12" s="3" t="s">
        <v>34</v>
      </c>
      <c r="G12" s="3" t="s">
        <v>34</v>
      </c>
      <c r="H12" s="3" t="s">
        <v>34</v>
      </c>
      <c r="I12" s="3" t="s">
        <v>34</v>
      </c>
      <c r="J12" s="3" t="s">
        <v>34</v>
      </c>
      <c r="K12" s="334"/>
      <c r="L12" s="335"/>
      <c r="M12" s="336"/>
      <c r="N12" s="404"/>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row>
    <row r="13" spans="1:218" ht="15" customHeight="1" x14ac:dyDescent="0.25">
      <c r="A13" s="353"/>
      <c r="B13" s="15">
        <v>2</v>
      </c>
      <c r="C13" s="190" t="s">
        <v>73</v>
      </c>
      <c r="D13" s="191"/>
      <c r="E13" s="192"/>
      <c r="F13" s="19" t="str">
        <f>IF('-'!C59=0, " ",('-'!C59))</f>
        <v xml:space="preserve"> </v>
      </c>
      <c r="G13" s="19" t="str">
        <f>IF('-'!G59=0, " ",('-'!G59))</f>
        <v xml:space="preserve"> </v>
      </c>
      <c r="H13" s="19" t="str">
        <f>IF('-'!K59=0, " ",('-'!K59))</f>
        <v xml:space="preserve"> </v>
      </c>
      <c r="I13" s="19" t="str">
        <f>IF('-'!O59=0, " ",('-'!O59))</f>
        <v xml:space="preserve"> </v>
      </c>
      <c r="J13" s="19" t="str">
        <f>IF('-'!S59=0, " ",('-'!S59))</f>
        <v xml:space="preserve"> </v>
      </c>
      <c r="K13" s="20" t="str">
        <f>IF(SUM(F13:J13)=0," ",(SUM(F13:J13)))</f>
        <v xml:space="preserve"> </v>
      </c>
      <c r="L13" s="4"/>
      <c r="M13" s="20" t="str">
        <f>IF(SUM(F13:J13)+L13=0," ",IF(SUM(F13:J13)=0,L13,K13-L13))</f>
        <v xml:space="preserve"> </v>
      </c>
      <c r="N13" s="404"/>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row>
    <row r="14" spans="1:218" ht="15" customHeight="1" x14ac:dyDescent="0.25">
      <c r="A14" s="353"/>
      <c r="B14" s="15">
        <v>2</v>
      </c>
      <c r="C14" s="190" t="s">
        <v>66</v>
      </c>
      <c r="D14" s="191"/>
      <c r="E14" s="192"/>
      <c r="F14" s="4"/>
      <c r="G14" s="4"/>
      <c r="H14" s="4"/>
      <c r="I14" s="4"/>
      <c r="J14" s="4"/>
      <c r="K14" s="20" t="str">
        <f>IF(SUM(F14:J14)=0," ",(SUM(F14:J14)))</f>
        <v xml:space="preserve"> </v>
      </c>
      <c r="L14" s="4"/>
      <c r="M14" s="20" t="str">
        <f t="shared" ref="M14:M21" si="0">IF(SUM(F14:J14)+L14=0," ",IF(SUM(F14:J14)=0,L14,K14-L14))</f>
        <v xml:space="preserve"> </v>
      </c>
      <c r="N14" s="40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row>
    <row r="15" spans="1:218" ht="15" customHeight="1" x14ac:dyDescent="0.25">
      <c r="A15" s="353"/>
      <c r="B15" s="15">
        <v>3</v>
      </c>
      <c r="C15" s="190" t="s">
        <v>67</v>
      </c>
      <c r="D15" s="191"/>
      <c r="E15" s="192"/>
      <c r="F15" s="4"/>
      <c r="G15" s="4"/>
      <c r="H15" s="4"/>
      <c r="I15" s="4"/>
      <c r="J15" s="4"/>
      <c r="K15" s="20" t="str">
        <f t="shared" ref="K15:K21" si="1">IF(SUM(F15:J15)=0," ",(SUM(F15:J15)))</f>
        <v xml:space="preserve"> </v>
      </c>
      <c r="L15" s="4"/>
      <c r="M15" s="20" t="str">
        <f t="shared" si="0"/>
        <v xml:space="preserve"> </v>
      </c>
      <c r="N15" s="404"/>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row>
    <row r="16" spans="1:218" ht="15" customHeight="1" x14ac:dyDescent="0.25">
      <c r="A16" s="353"/>
      <c r="B16" s="15">
        <v>4</v>
      </c>
      <c r="C16" s="190" t="s">
        <v>68</v>
      </c>
      <c r="D16" s="191"/>
      <c r="E16" s="192"/>
      <c r="F16" s="4"/>
      <c r="G16" s="4"/>
      <c r="H16" s="4"/>
      <c r="I16" s="4"/>
      <c r="J16" s="4"/>
      <c r="K16" s="20" t="str">
        <f t="shared" si="1"/>
        <v xml:space="preserve"> </v>
      </c>
      <c r="L16" s="4"/>
      <c r="M16" s="20" t="str">
        <f t="shared" si="0"/>
        <v xml:space="preserve"> </v>
      </c>
      <c r="N16" s="404"/>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row>
    <row r="17" spans="1:218" ht="15" customHeight="1" x14ac:dyDescent="0.25">
      <c r="A17" s="353"/>
      <c r="B17" s="15">
        <v>5</v>
      </c>
      <c r="C17" s="190" t="s">
        <v>69</v>
      </c>
      <c r="D17" s="191"/>
      <c r="E17" s="192"/>
      <c r="F17" s="4"/>
      <c r="G17" s="4"/>
      <c r="H17" s="4"/>
      <c r="I17" s="4"/>
      <c r="J17" s="4"/>
      <c r="K17" s="20" t="str">
        <f t="shared" si="1"/>
        <v xml:space="preserve"> </v>
      </c>
      <c r="L17" s="4"/>
      <c r="M17" s="20" t="str">
        <f t="shared" si="0"/>
        <v xml:space="preserve"> </v>
      </c>
      <c r="N17" s="404"/>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row>
    <row r="18" spans="1:218" ht="15" customHeight="1" x14ac:dyDescent="0.25">
      <c r="A18" s="353"/>
      <c r="B18" s="16">
        <v>6</v>
      </c>
      <c r="C18" s="212" t="s">
        <v>70</v>
      </c>
      <c r="D18" s="213"/>
      <c r="E18" s="214"/>
      <c r="F18" s="4"/>
      <c r="G18" s="4"/>
      <c r="H18" s="4"/>
      <c r="I18" s="4"/>
      <c r="J18" s="4"/>
      <c r="K18" s="20" t="str">
        <f t="shared" si="1"/>
        <v xml:space="preserve"> </v>
      </c>
      <c r="L18" s="4"/>
      <c r="M18" s="20" t="str">
        <f t="shared" si="0"/>
        <v xml:space="preserve"> </v>
      </c>
      <c r="N18" s="404"/>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row>
    <row r="19" spans="1:218" ht="15" customHeight="1" x14ac:dyDescent="0.25">
      <c r="A19" s="353"/>
      <c r="B19" s="17">
        <v>7</v>
      </c>
      <c r="C19" s="163" t="s">
        <v>71</v>
      </c>
      <c r="D19" s="164"/>
      <c r="E19" s="165"/>
      <c r="F19" s="4"/>
      <c r="G19" s="4"/>
      <c r="H19" s="4"/>
      <c r="I19" s="4"/>
      <c r="J19" s="4"/>
      <c r="K19" s="20" t="str">
        <f t="shared" si="1"/>
        <v xml:space="preserve"> </v>
      </c>
      <c r="L19" s="4"/>
      <c r="M19" s="20" t="str">
        <f t="shared" si="0"/>
        <v xml:space="preserve"> </v>
      </c>
      <c r="N19" s="404"/>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row>
    <row r="20" spans="1:218" ht="15" customHeight="1" x14ac:dyDescent="0.25">
      <c r="A20" s="353"/>
      <c r="B20" s="17">
        <v>8</v>
      </c>
      <c r="C20" s="163" t="s">
        <v>72</v>
      </c>
      <c r="D20" s="164"/>
      <c r="E20" s="165"/>
      <c r="F20" s="4"/>
      <c r="G20" s="4"/>
      <c r="H20" s="4"/>
      <c r="I20" s="4"/>
      <c r="J20" s="4"/>
      <c r="K20" s="20" t="str">
        <f t="shared" si="1"/>
        <v xml:space="preserve"> </v>
      </c>
      <c r="L20" s="4"/>
      <c r="M20" s="20" t="str">
        <f t="shared" si="0"/>
        <v xml:space="preserve"> </v>
      </c>
      <c r="N20" s="404"/>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row>
    <row r="21" spans="1:218" ht="15" customHeight="1" thickBot="1" x14ac:dyDescent="0.3">
      <c r="A21" s="354"/>
      <c r="B21" s="18">
        <v>9</v>
      </c>
      <c r="C21" s="343"/>
      <c r="D21" s="344"/>
      <c r="E21" s="345"/>
      <c r="F21" s="4"/>
      <c r="G21" s="4"/>
      <c r="H21" s="4"/>
      <c r="I21" s="4"/>
      <c r="J21" s="4"/>
      <c r="K21" s="21" t="str">
        <f t="shared" si="1"/>
        <v xml:space="preserve"> </v>
      </c>
      <c r="L21" s="5"/>
      <c r="M21" s="20" t="str">
        <f t="shared" si="0"/>
        <v xml:space="preserve"> </v>
      </c>
      <c r="N21" s="404"/>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row>
    <row r="22" spans="1:218" ht="14.1" customHeight="1" thickTop="1" x14ac:dyDescent="0.25">
      <c r="A22" s="33" t="s">
        <v>10</v>
      </c>
      <c r="B22" s="339" t="s">
        <v>93</v>
      </c>
      <c r="C22" s="340"/>
      <c r="D22" s="234" t="s">
        <v>5</v>
      </c>
      <c r="E22" s="241" t="s">
        <v>96</v>
      </c>
      <c r="F22" s="242"/>
      <c r="G22" s="241" t="s">
        <v>97</v>
      </c>
      <c r="H22" s="242"/>
      <c r="I22" s="232" t="s">
        <v>94</v>
      </c>
      <c r="J22" s="232" t="s">
        <v>95</v>
      </c>
      <c r="K22" s="232" t="s">
        <v>92</v>
      </c>
      <c r="L22" s="337" t="s">
        <v>145</v>
      </c>
      <c r="M22" s="246" t="s">
        <v>7</v>
      </c>
      <c r="N22" s="404"/>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row>
    <row r="23" spans="1:218" ht="22.5" customHeight="1" thickBot="1" x14ac:dyDescent="0.3">
      <c r="A23" s="250" t="s">
        <v>63</v>
      </c>
      <c r="B23" s="341"/>
      <c r="C23" s="342"/>
      <c r="D23" s="235"/>
      <c r="E23" s="243"/>
      <c r="F23" s="244"/>
      <c r="G23" s="243"/>
      <c r="H23" s="244"/>
      <c r="I23" s="233"/>
      <c r="J23" s="233"/>
      <c r="K23" s="233"/>
      <c r="L23" s="338"/>
      <c r="M23" s="247"/>
      <c r="N23" s="404"/>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row>
    <row r="24" spans="1:218" ht="15" customHeight="1" x14ac:dyDescent="0.25">
      <c r="A24" s="250"/>
      <c r="B24" s="26">
        <v>1</v>
      </c>
      <c r="C24" s="74" t="s">
        <v>83</v>
      </c>
      <c r="D24" s="51"/>
      <c r="E24" s="188"/>
      <c r="F24" s="310"/>
      <c r="G24" s="188"/>
      <c r="H24" s="189"/>
      <c r="I24" s="7"/>
      <c r="J24" s="22" t="str">
        <f>IF(I24*0.625=0," ",(I24*0.625))</f>
        <v xml:space="preserve"> </v>
      </c>
      <c r="K24" s="6"/>
      <c r="L24" s="6"/>
      <c r="M24" s="22" t="str">
        <f>IF(I24*0.625+K24-L24=0, " ", I24*0.625+K24-L24)</f>
        <v xml:space="preserve"> </v>
      </c>
      <c r="N24" s="40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row>
    <row r="25" spans="1:218" ht="15" customHeight="1" x14ac:dyDescent="0.25">
      <c r="A25" s="250"/>
      <c r="B25" s="26">
        <v>2</v>
      </c>
      <c r="C25" s="74" t="s">
        <v>83</v>
      </c>
      <c r="D25" s="51"/>
      <c r="E25" s="175"/>
      <c r="F25" s="176"/>
      <c r="G25" s="175"/>
      <c r="H25" s="245"/>
      <c r="I25" s="7"/>
      <c r="J25" s="22" t="str">
        <f>IF(I25*0.625=0," ",(I25*0.625))</f>
        <v xml:space="preserve"> </v>
      </c>
      <c r="K25" s="6"/>
      <c r="L25" s="6"/>
      <c r="M25" s="22" t="str">
        <f>IF(I25*0.625+K25-L25=0, " ", I25*0.625+K25-L25)</f>
        <v xml:space="preserve"> </v>
      </c>
      <c r="N25" s="404"/>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row>
    <row r="26" spans="1:218" ht="15" customHeight="1" x14ac:dyDescent="0.25">
      <c r="A26" s="250"/>
      <c r="B26" s="26">
        <v>3</v>
      </c>
      <c r="C26" s="74" t="s">
        <v>83</v>
      </c>
      <c r="D26" s="51"/>
      <c r="E26" s="175"/>
      <c r="F26" s="176"/>
      <c r="G26" s="175"/>
      <c r="H26" s="245"/>
      <c r="I26" s="7"/>
      <c r="J26" s="22" t="str">
        <f>IF(I26*0.625=0," ",(I26*0.625))</f>
        <v xml:space="preserve"> </v>
      </c>
      <c r="K26" s="6"/>
      <c r="L26" s="6"/>
      <c r="M26" s="22" t="str">
        <f>IF(I26*0.625+K26-L26=0, " ", I26*0.625+K26-L26)</f>
        <v xml:space="preserve"> </v>
      </c>
      <c r="N26" s="404"/>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row>
    <row r="27" spans="1:218" ht="15" customHeight="1" thickBot="1" x14ac:dyDescent="0.3">
      <c r="A27" s="251"/>
      <c r="B27" s="17">
        <v>4</v>
      </c>
      <c r="C27" s="74" t="s">
        <v>83</v>
      </c>
      <c r="D27" s="52"/>
      <c r="E27" s="248"/>
      <c r="F27" s="311"/>
      <c r="G27" s="248"/>
      <c r="H27" s="249"/>
      <c r="I27" s="7"/>
      <c r="J27" s="22" t="str">
        <f>IF(I27*0.625=0," ",(I27*0.625))</f>
        <v xml:space="preserve"> </v>
      </c>
      <c r="K27" s="6"/>
      <c r="L27" s="6"/>
      <c r="M27" s="22" t="str">
        <f>IF(I27*0.625+K27-L27=0, " ", I27*0.625+K27-L27)</f>
        <v xml:space="preserve"> </v>
      </c>
      <c r="N27" s="404"/>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row>
    <row r="28" spans="1:218" ht="15" customHeight="1" thickTop="1" thickBot="1" x14ac:dyDescent="0.3">
      <c r="A28" s="402" t="s">
        <v>136</v>
      </c>
      <c r="B28" s="403"/>
      <c r="C28" s="403"/>
      <c r="D28" s="403"/>
      <c r="E28" s="403"/>
      <c r="F28" s="403"/>
      <c r="G28" s="403"/>
      <c r="H28" s="403"/>
      <c r="I28" s="88" t="str">
        <f>IF(SUM(I24:I27)=0," ",(SUM(I24:I27)))</f>
        <v xml:space="preserve"> </v>
      </c>
      <c r="J28" s="88">
        <f>(SUM(J24:J27))</f>
        <v>0</v>
      </c>
      <c r="K28" s="88">
        <f>(SUM(K24:K27))</f>
        <v>0</v>
      </c>
      <c r="L28" s="88">
        <f>(SUM(L24:L27))</f>
        <v>0</v>
      </c>
      <c r="M28" s="89" t="str">
        <f>IF(SUM(M24:M27)=0, " ", (SUM(M24:M27)))</f>
        <v xml:space="preserve"> </v>
      </c>
      <c r="N28" s="404"/>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row>
    <row r="29" spans="1:218" customFormat="1" ht="15" customHeight="1" thickTop="1" x14ac:dyDescent="0.25">
      <c r="A29" s="331" t="s">
        <v>80</v>
      </c>
      <c r="B29" s="373" t="s">
        <v>88</v>
      </c>
      <c r="C29" s="374"/>
      <c r="D29" s="374"/>
      <c r="E29" s="375"/>
      <c r="F29" s="376" t="s">
        <v>74</v>
      </c>
      <c r="G29" s="279"/>
      <c r="H29" s="377"/>
      <c r="I29" s="376" t="s">
        <v>75</v>
      </c>
      <c r="J29" s="279"/>
      <c r="K29" s="377"/>
      <c r="L29" s="180"/>
      <c r="M29" s="181"/>
      <c r="N29" s="404"/>
    </row>
    <row r="30" spans="1:218" customFormat="1" ht="15" customHeight="1" x14ac:dyDescent="0.25">
      <c r="A30" s="250"/>
      <c r="B30" s="307"/>
      <c r="C30" s="308"/>
      <c r="D30" s="308"/>
      <c r="E30" s="309"/>
      <c r="F30" s="303"/>
      <c r="G30" s="238"/>
      <c r="H30" s="239"/>
      <c r="I30" s="187"/>
      <c r="J30" s="238"/>
      <c r="K30" s="239"/>
      <c r="L30" s="182"/>
      <c r="M30" s="183"/>
      <c r="N30" s="404"/>
    </row>
    <row r="31" spans="1:218" customFormat="1" ht="15" customHeight="1" thickBot="1" x14ac:dyDescent="0.3">
      <c r="A31" s="251"/>
      <c r="B31" s="24" t="s">
        <v>87</v>
      </c>
      <c r="C31" s="25"/>
      <c r="D31" s="25"/>
      <c r="E31" s="25"/>
      <c r="F31" s="23" t="s">
        <v>5</v>
      </c>
      <c r="G31" s="193" t="s">
        <v>83</v>
      </c>
      <c r="H31" s="194"/>
      <c r="I31" s="23" t="s">
        <v>5</v>
      </c>
      <c r="J31" s="193" t="s">
        <v>83</v>
      </c>
      <c r="K31" s="194"/>
      <c r="L31" s="184"/>
      <c r="M31" s="185"/>
      <c r="N31" s="404"/>
    </row>
    <row r="32" spans="1:218" customFormat="1" ht="15" customHeight="1" thickBot="1" x14ac:dyDescent="0.3">
      <c r="A32" s="367" t="s">
        <v>99</v>
      </c>
      <c r="B32" s="368"/>
      <c r="C32" s="368"/>
      <c r="D32" s="368"/>
      <c r="E32" s="368"/>
      <c r="F32" s="368"/>
      <c r="G32" s="368"/>
      <c r="H32" s="368"/>
      <c r="I32" s="368"/>
      <c r="J32" s="368"/>
      <c r="K32" s="368"/>
      <c r="L32" s="369"/>
      <c r="M32" s="73">
        <f>IF(ISERROR(K28+J28+SUM(K13:K21)),SUM(K13:K21),(K28+J28+SUM(K13:K21)))</f>
        <v>0</v>
      </c>
      <c r="N32" s="404"/>
    </row>
    <row r="33" spans="1:14" customFormat="1" ht="15" customHeight="1" thickBot="1" x14ac:dyDescent="0.3">
      <c r="A33" s="80"/>
      <c r="B33" s="81"/>
      <c r="C33" s="81"/>
      <c r="D33" s="81"/>
      <c r="E33" s="81"/>
      <c r="F33" s="81"/>
      <c r="G33" s="81"/>
      <c r="H33" s="81"/>
      <c r="I33" s="81"/>
      <c r="J33" s="81"/>
      <c r="K33" s="81"/>
      <c r="L33" s="81"/>
      <c r="M33" s="79"/>
      <c r="N33" s="404"/>
    </row>
    <row r="34" spans="1:14" customFormat="1" ht="15" customHeight="1" x14ac:dyDescent="0.25">
      <c r="A34" s="395" t="s">
        <v>65</v>
      </c>
      <c r="B34" s="396"/>
      <c r="C34" s="396"/>
      <c r="D34" s="396"/>
      <c r="E34" s="396"/>
      <c r="F34" s="397"/>
      <c r="G34" s="78" t="s">
        <v>0</v>
      </c>
      <c r="H34" s="398" t="str">
        <f>IF(ISBLANK('CMU Bus Card Rec'!H1:J1), " ", ('CMU Bus Card Rec'!H1:J1))</f>
        <v xml:space="preserve"> </v>
      </c>
      <c r="I34" s="398"/>
      <c r="J34" s="399"/>
      <c r="K34" s="130"/>
      <c r="L34" s="388" t="str">
        <f>IF(ISBLANK('CMU Bus Card Rec'!L1:M1), " ", ('CMU Bus Card Rec'!L1:M1))</f>
        <v xml:space="preserve"> </v>
      </c>
      <c r="M34" s="389"/>
      <c r="N34" s="404"/>
    </row>
    <row r="35" spans="1:14" customFormat="1" ht="15" customHeight="1" thickBot="1" x14ac:dyDescent="0.3">
      <c r="A35" s="390" t="s">
        <v>138</v>
      </c>
      <c r="B35" s="221"/>
      <c r="C35" s="221"/>
      <c r="D35" s="221"/>
      <c r="E35" s="221"/>
      <c r="F35" s="222"/>
      <c r="G35" s="10" t="s">
        <v>141</v>
      </c>
      <c r="H35" s="391" t="str">
        <f>IF(ISBLANK('CMU Bus Card Rec'!H2:J2)," ",('CMU Bus Card Rec'!H2:J2))</f>
        <v xml:space="preserve"> </v>
      </c>
      <c r="I35" s="391"/>
      <c r="J35" s="392"/>
      <c r="K35" s="127" t="s">
        <v>144</v>
      </c>
      <c r="L35" s="393" t="str">
        <f>IF(ISBLANK('CMU Bus Card Rec'!L2:M2), " ", ('CMU Bus Card Rec'!L2:M2))</f>
        <v xml:space="preserve"> </v>
      </c>
      <c r="M35" s="394"/>
      <c r="N35" s="404"/>
    </row>
    <row r="36" spans="1:14" customFormat="1" ht="15" customHeight="1" x14ac:dyDescent="0.25">
      <c r="A36" s="48" t="s">
        <v>4</v>
      </c>
      <c r="B36" s="218" t="s">
        <v>20</v>
      </c>
      <c r="C36" s="219"/>
      <c r="D36" s="219"/>
      <c r="E36" s="219"/>
      <c r="F36" s="50"/>
      <c r="G36" s="11" t="s">
        <v>3</v>
      </c>
      <c r="H36" s="378" t="str">
        <f>IF(ISBLANK('CMU Bus Card Rec'!H3:J3), " ", ('CMU Bus Card Rec'!H3:J3))</f>
        <v xml:space="preserve"> </v>
      </c>
      <c r="I36" s="378"/>
      <c r="J36" s="379"/>
      <c r="K36" s="131" t="s">
        <v>2</v>
      </c>
      <c r="L36" s="380" t="str">
        <f>IF(ISBLANK('CMU Bus Card Rec'!L3:M3), " ", ('CMU Bus Card Rec'!L3:M3))</f>
        <v xml:space="preserve"> </v>
      </c>
      <c r="M36" s="381"/>
      <c r="N36" s="404"/>
    </row>
    <row r="37" spans="1:14" customFormat="1" ht="15" customHeight="1" thickBot="1" x14ac:dyDescent="0.3">
      <c r="A37" s="230" t="s">
        <v>24</v>
      </c>
      <c r="B37" s="300" t="s">
        <v>64</v>
      </c>
      <c r="C37" s="301"/>
      <c r="D37" s="301"/>
      <c r="E37" s="301"/>
      <c r="F37" s="301"/>
      <c r="G37" s="301"/>
      <c r="H37" s="301"/>
      <c r="I37" s="301"/>
      <c r="J37" s="301"/>
      <c r="K37" s="301"/>
      <c r="L37" s="301"/>
      <c r="M37" s="302"/>
      <c r="N37" s="404"/>
    </row>
    <row r="38" spans="1:14" customFormat="1" ht="15" customHeight="1" x14ac:dyDescent="0.25">
      <c r="A38" s="230"/>
      <c r="B38" s="382"/>
      <c r="C38" s="383"/>
      <c r="D38" s="383"/>
      <c r="E38" s="383"/>
      <c r="F38" s="383"/>
      <c r="G38" s="383"/>
      <c r="H38" s="383"/>
      <c r="I38" s="383"/>
      <c r="J38" s="383"/>
      <c r="K38" s="383"/>
      <c r="L38" s="383"/>
      <c r="M38" s="384"/>
      <c r="N38" s="404"/>
    </row>
    <row r="39" spans="1:14" customFormat="1" ht="15" customHeight="1" thickBot="1" x14ac:dyDescent="0.3">
      <c r="A39" s="231"/>
      <c r="B39" s="385"/>
      <c r="C39" s="386"/>
      <c r="D39" s="386"/>
      <c r="E39" s="386"/>
      <c r="F39" s="386"/>
      <c r="G39" s="386"/>
      <c r="H39" s="386"/>
      <c r="I39" s="386"/>
      <c r="J39" s="386"/>
      <c r="K39" s="386"/>
      <c r="L39" s="386"/>
      <c r="M39" s="387"/>
      <c r="N39" s="404"/>
    </row>
    <row r="40" spans="1:14" customFormat="1" ht="15" customHeight="1" thickBot="1" x14ac:dyDescent="0.3">
      <c r="A40" s="34" t="s">
        <v>9</v>
      </c>
      <c r="B40" s="12" t="s">
        <v>84</v>
      </c>
      <c r="C40" s="13"/>
      <c r="D40" s="13"/>
      <c r="E40" s="14"/>
      <c r="F40" s="53"/>
      <c r="G40" s="53"/>
      <c r="H40" s="53"/>
      <c r="I40" s="53"/>
      <c r="J40" s="54"/>
      <c r="K40" s="320" t="s">
        <v>62</v>
      </c>
      <c r="L40" s="320" t="s">
        <v>170</v>
      </c>
      <c r="M40" s="318" t="s">
        <v>7</v>
      </c>
      <c r="N40" s="404"/>
    </row>
    <row r="41" spans="1:14" customFormat="1" ht="8.25" customHeight="1" x14ac:dyDescent="0.25">
      <c r="A41" s="223"/>
      <c r="B41" s="226" t="s">
        <v>6</v>
      </c>
      <c r="C41" s="227"/>
      <c r="D41" s="227"/>
      <c r="E41" s="227"/>
      <c r="F41" s="224" t="s">
        <v>83</v>
      </c>
      <c r="G41" s="224" t="s">
        <v>83</v>
      </c>
      <c r="H41" s="224" t="s">
        <v>83</v>
      </c>
      <c r="I41" s="224" t="s">
        <v>83</v>
      </c>
      <c r="J41" s="332" t="s">
        <v>83</v>
      </c>
      <c r="K41" s="320"/>
      <c r="L41" s="320"/>
      <c r="M41" s="318"/>
      <c r="N41" s="404"/>
    </row>
    <row r="42" spans="1:14" customFormat="1" ht="9" customHeight="1" thickBot="1" x14ac:dyDescent="0.3">
      <c r="A42" s="223"/>
      <c r="B42" s="228"/>
      <c r="C42" s="229"/>
      <c r="D42" s="229"/>
      <c r="E42" s="229"/>
      <c r="F42" s="225"/>
      <c r="G42" s="225"/>
      <c r="H42" s="225"/>
      <c r="I42" s="225"/>
      <c r="J42" s="333"/>
      <c r="K42" s="320"/>
      <c r="L42" s="320"/>
      <c r="M42" s="318"/>
      <c r="N42" s="404"/>
    </row>
    <row r="43" spans="1:14" customFormat="1" ht="6.75" customHeight="1" x14ac:dyDescent="0.25">
      <c r="A43" s="353" t="s">
        <v>17</v>
      </c>
      <c r="B43" s="226" t="s">
        <v>8</v>
      </c>
      <c r="C43" s="227"/>
      <c r="D43" s="227"/>
      <c r="E43" s="227"/>
      <c r="F43" s="224" t="s">
        <v>83</v>
      </c>
      <c r="G43" s="224" t="s">
        <v>83</v>
      </c>
      <c r="H43" s="224" t="s">
        <v>83</v>
      </c>
      <c r="I43" s="224" t="s">
        <v>83</v>
      </c>
      <c r="J43" s="332" t="s">
        <v>83</v>
      </c>
      <c r="K43" s="320"/>
      <c r="L43" s="320"/>
      <c r="M43" s="318"/>
      <c r="N43" s="404"/>
    </row>
    <row r="44" spans="1:14" customFormat="1" ht="9.75" customHeight="1" thickBot="1" x14ac:dyDescent="0.3">
      <c r="A44" s="353"/>
      <c r="B44" s="228"/>
      <c r="C44" s="229"/>
      <c r="D44" s="229"/>
      <c r="E44" s="229"/>
      <c r="F44" s="225"/>
      <c r="G44" s="225"/>
      <c r="H44" s="225"/>
      <c r="I44" s="225"/>
      <c r="J44" s="333"/>
      <c r="K44" s="321"/>
      <c r="L44" s="321"/>
      <c r="M44" s="319"/>
      <c r="N44" s="404"/>
    </row>
    <row r="45" spans="1:14" customFormat="1" ht="40.5" customHeight="1" thickBot="1" x14ac:dyDescent="0.3">
      <c r="A45" s="353"/>
      <c r="B45" s="350" t="s">
        <v>98</v>
      </c>
      <c r="C45" s="351"/>
      <c r="D45" s="351"/>
      <c r="E45" s="352"/>
      <c r="F45" s="3" t="s">
        <v>34</v>
      </c>
      <c r="G45" s="3" t="s">
        <v>34</v>
      </c>
      <c r="H45" s="3" t="s">
        <v>34</v>
      </c>
      <c r="I45" s="3" t="s">
        <v>34</v>
      </c>
      <c r="J45" s="3" t="s">
        <v>34</v>
      </c>
      <c r="K45" s="334"/>
      <c r="L45" s="335"/>
      <c r="M45" s="336"/>
      <c r="N45" s="404"/>
    </row>
    <row r="46" spans="1:14" customFormat="1" ht="15" customHeight="1" x14ac:dyDescent="0.25">
      <c r="A46" s="353"/>
      <c r="B46" s="15">
        <v>2</v>
      </c>
      <c r="C46" s="190" t="s">
        <v>73</v>
      </c>
      <c r="D46" s="191"/>
      <c r="E46" s="192"/>
      <c r="F46" s="19" t="str">
        <f>IF('-'!C75=0, " ", ('-'!C75))</f>
        <v xml:space="preserve"> </v>
      </c>
      <c r="G46" s="19" t="str">
        <f>IF('-'!G75=0, " ", ('-'!G75))</f>
        <v xml:space="preserve"> </v>
      </c>
      <c r="H46" s="19" t="str">
        <f>IF('-'!K75=0, " ", ('-'!K75))</f>
        <v xml:space="preserve"> </v>
      </c>
      <c r="I46" s="19" t="str">
        <f>IF('-'!O75=0, " ", ('-'!O75))</f>
        <v xml:space="preserve"> </v>
      </c>
      <c r="J46" s="19" t="str">
        <f>IF('-'!S75=0, " ", ('-'!S75))</f>
        <v xml:space="preserve"> </v>
      </c>
      <c r="K46" s="20" t="str">
        <f>IF(SUM(F46:J46)=0," ",(SUM(F46:J46)))</f>
        <v xml:space="preserve"> </v>
      </c>
      <c r="L46" s="4"/>
      <c r="M46" s="20" t="str">
        <f>IF(SUM(F46:J46)+L46=0," ",IF(SUM(F46:J46)=0,L46,K46-L46))</f>
        <v xml:space="preserve"> </v>
      </c>
      <c r="N46" s="404"/>
    </row>
    <row r="47" spans="1:14" customFormat="1" ht="15" customHeight="1" x14ac:dyDescent="0.25">
      <c r="A47" s="353"/>
      <c r="B47" s="15">
        <v>2</v>
      </c>
      <c r="C47" s="190" t="s">
        <v>66</v>
      </c>
      <c r="D47" s="191"/>
      <c r="E47" s="192"/>
      <c r="F47" s="4"/>
      <c r="G47" s="4"/>
      <c r="H47" s="4"/>
      <c r="I47" s="4"/>
      <c r="J47" s="4"/>
      <c r="K47" s="20" t="str">
        <f>IF(SUM(F47:J47)=0," ",(SUM(F47:J47)))</f>
        <v xml:space="preserve"> </v>
      </c>
      <c r="L47" s="4"/>
      <c r="M47" s="20" t="str">
        <f t="shared" ref="M47:M54" si="2">IF(SUM(F47:J47)=0," ",(K47-L47))</f>
        <v xml:space="preserve"> </v>
      </c>
      <c r="N47" s="404"/>
    </row>
    <row r="48" spans="1:14" customFormat="1" ht="15" customHeight="1" x14ac:dyDescent="0.25">
      <c r="A48" s="353"/>
      <c r="B48" s="15">
        <v>3</v>
      </c>
      <c r="C48" s="190" t="s">
        <v>67</v>
      </c>
      <c r="D48" s="191"/>
      <c r="E48" s="192"/>
      <c r="F48" s="4"/>
      <c r="G48" s="4"/>
      <c r="H48" s="4"/>
      <c r="I48" s="4"/>
      <c r="J48" s="4"/>
      <c r="K48" s="20" t="str">
        <f t="shared" ref="K48:K54" si="3">IF(SUM(F48:J48)=0," ",(SUM(F48:J48)))</f>
        <v xml:space="preserve"> </v>
      </c>
      <c r="L48" s="4"/>
      <c r="M48" s="20" t="str">
        <f t="shared" si="2"/>
        <v xml:space="preserve"> </v>
      </c>
      <c r="N48" s="404"/>
    </row>
    <row r="49" spans="1:14" customFormat="1" ht="15" customHeight="1" x14ac:dyDescent="0.25">
      <c r="A49" s="353"/>
      <c r="B49" s="15">
        <v>4</v>
      </c>
      <c r="C49" s="190" t="s">
        <v>68</v>
      </c>
      <c r="D49" s="191"/>
      <c r="E49" s="192"/>
      <c r="F49" s="4"/>
      <c r="G49" s="4"/>
      <c r="H49" s="4"/>
      <c r="I49" s="4"/>
      <c r="J49" s="4"/>
      <c r="K49" s="20" t="str">
        <f t="shared" si="3"/>
        <v xml:space="preserve"> </v>
      </c>
      <c r="L49" s="4"/>
      <c r="M49" s="20" t="str">
        <f t="shared" si="2"/>
        <v xml:space="preserve"> </v>
      </c>
      <c r="N49" s="404"/>
    </row>
    <row r="50" spans="1:14" customFormat="1" ht="15" customHeight="1" x14ac:dyDescent="0.25">
      <c r="A50" s="353"/>
      <c r="B50" s="15">
        <v>5</v>
      </c>
      <c r="C50" s="190" t="s">
        <v>69</v>
      </c>
      <c r="D50" s="191"/>
      <c r="E50" s="192"/>
      <c r="F50" s="4"/>
      <c r="G50" s="4"/>
      <c r="H50" s="4"/>
      <c r="I50" s="4"/>
      <c r="J50" s="4"/>
      <c r="K50" s="20" t="str">
        <f t="shared" si="3"/>
        <v xml:space="preserve"> </v>
      </c>
      <c r="L50" s="4"/>
      <c r="M50" s="20" t="str">
        <f t="shared" si="2"/>
        <v xml:space="preserve"> </v>
      </c>
      <c r="N50" s="404"/>
    </row>
    <row r="51" spans="1:14" customFormat="1" ht="15" customHeight="1" x14ac:dyDescent="0.25">
      <c r="A51" s="353"/>
      <c r="B51" s="16">
        <v>6</v>
      </c>
      <c r="C51" s="212" t="s">
        <v>70</v>
      </c>
      <c r="D51" s="213"/>
      <c r="E51" s="214"/>
      <c r="F51" s="4"/>
      <c r="G51" s="4"/>
      <c r="H51" s="4"/>
      <c r="I51" s="4"/>
      <c r="J51" s="4"/>
      <c r="K51" s="20" t="str">
        <f t="shared" si="3"/>
        <v xml:space="preserve"> </v>
      </c>
      <c r="L51" s="4"/>
      <c r="M51" s="20" t="str">
        <f t="shared" si="2"/>
        <v xml:space="preserve"> </v>
      </c>
      <c r="N51" s="404"/>
    </row>
    <row r="52" spans="1:14" customFormat="1" ht="15" customHeight="1" x14ac:dyDescent="0.25">
      <c r="A52" s="353"/>
      <c r="B52" s="17">
        <v>7</v>
      </c>
      <c r="C52" s="163" t="s">
        <v>71</v>
      </c>
      <c r="D52" s="164"/>
      <c r="E52" s="165"/>
      <c r="F52" s="4"/>
      <c r="G52" s="4"/>
      <c r="H52" s="4"/>
      <c r="I52" s="4"/>
      <c r="J52" s="4"/>
      <c r="K52" s="20" t="str">
        <f t="shared" si="3"/>
        <v xml:space="preserve"> </v>
      </c>
      <c r="L52" s="4"/>
      <c r="M52" s="20" t="str">
        <f t="shared" si="2"/>
        <v xml:space="preserve"> </v>
      </c>
      <c r="N52" s="404"/>
    </row>
    <row r="53" spans="1:14" customFormat="1" ht="15" customHeight="1" x14ac:dyDescent="0.25">
      <c r="A53" s="353"/>
      <c r="B53" s="17">
        <v>8</v>
      </c>
      <c r="C53" s="163" t="s">
        <v>72</v>
      </c>
      <c r="D53" s="164"/>
      <c r="E53" s="165"/>
      <c r="F53" s="4"/>
      <c r="G53" s="4"/>
      <c r="H53" s="4"/>
      <c r="I53" s="4"/>
      <c r="J53" s="4"/>
      <c r="K53" s="20" t="str">
        <f t="shared" si="3"/>
        <v xml:space="preserve"> </v>
      </c>
      <c r="L53" s="4"/>
      <c r="M53" s="20" t="str">
        <f t="shared" si="2"/>
        <v xml:space="preserve"> </v>
      </c>
      <c r="N53" s="404"/>
    </row>
    <row r="54" spans="1:14" customFormat="1" ht="15" customHeight="1" thickBot="1" x14ac:dyDescent="0.3">
      <c r="A54" s="354"/>
      <c r="B54" s="18">
        <v>9</v>
      </c>
      <c r="C54" s="343"/>
      <c r="D54" s="344"/>
      <c r="E54" s="345"/>
      <c r="F54" s="4"/>
      <c r="G54" s="4"/>
      <c r="H54" s="4"/>
      <c r="I54" s="4"/>
      <c r="J54" s="4"/>
      <c r="K54" s="21" t="str">
        <f t="shared" si="3"/>
        <v xml:space="preserve"> </v>
      </c>
      <c r="L54" s="5"/>
      <c r="M54" s="20" t="str">
        <f t="shared" si="2"/>
        <v xml:space="preserve"> </v>
      </c>
      <c r="N54" s="404"/>
    </row>
    <row r="55" spans="1:14" customFormat="1" ht="15" customHeight="1" thickTop="1" x14ac:dyDescent="0.25">
      <c r="A55" s="33" t="s">
        <v>10</v>
      </c>
      <c r="B55" s="339" t="s">
        <v>93</v>
      </c>
      <c r="C55" s="340"/>
      <c r="D55" s="234" t="s">
        <v>5</v>
      </c>
      <c r="E55" s="241" t="s">
        <v>96</v>
      </c>
      <c r="F55" s="242"/>
      <c r="G55" s="241" t="s">
        <v>97</v>
      </c>
      <c r="H55" s="242"/>
      <c r="I55" s="232" t="s">
        <v>94</v>
      </c>
      <c r="J55" s="232" t="s">
        <v>95</v>
      </c>
      <c r="K55" s="232" t="s">
        <v>92</v>
      </c>
      <c r="L55" s="337" t="s">
        <v>89</v>
      </c>
      <c r="M55" s="246" t="s">
        <v>7</v>
      </c>
      <c r="N55" s="404"/>
    </row>
    <row r="56" spans="1:14" customFormat="1" ht="22.5" customHeight="1" thickBot="1" x14ac:dyDescent="0.3">
      <c r="A56" s="250" t="s">
        <v>63</v>
      </c>
      <c r="B56" s="341"/>
      <c r="C56" s="342"/>
      <c r="D56" s="235"/>
      <c r="E56" s="243"/>
      <c r="F56" s="244"/>
      <c r="G56" s="243"/>
      <c r="H56" s="244"/>
      <c r="I56" s="233"/>
      <c r="J56" s="233"/>
      <c r="K56" s="233"/>
      <c r="L56" s="338"/>
      <c r="M56" s="247"/>
      <c r="N56" s="404"/>
    </row>
    <row r="57" spans="1:14" customFormat="1" ht="15" customHeight="1" x14ac:dyDescent="0.25">
      <c r="A57" s="250"/>
      <c r="B57" s="26">
        <v>1</v>
      </c>
      <c r="C57" s="74" t="s">
        <v>83</v>
      </c>
      <c r="D57" s="51"/>
      <c r="E57" s="188"/>
      <c r="F57" s="310"/>
      <c r="G57" s="188"/>
      <c r="H57" s="189"/>
      <c r="I57" s="7"/>
      <c r="J57" s="22" t="str">
        <f>IF(I57*0.625=0," ",(I57*0.625))</f>
        <v xml:space="preserve"> </v>
      </c>
      <c r="K57" s="6"/>
      <c r="L57" s="6"/>
      <c r="M57" s="22" t="str">
        <f>IF(I57*0.625+K57-L57=0, " ", I57*0.625+K57-L57)</f>
        <v xml:space="preserve"> </v>
      </c>
      <c r="N57" s="404"/>
    </row>
    <row r="58" spans="1:14" customFormat="1" ht="15" customHeight="1" x14ac:dyDescent="0.25">
      <c r="A58" s="250"/>
      <c r="B58" s="26">
        <v>2</v>
      </c>
      <c r="C58" s="74" t="s">
        <v>83</v>
      </c>
      <c r="D58" s="51"/>
      <c r="E58" s="175"/>
      <c r="F58" s="176"/>
      <c r="G58" s="175"/>
      <c r="H58" s="245"/>
      <c r="I58" s="7"/>
      <c r="J58" s="22" t="str">
        <f>IF(I58*0.625=0," ",(I58*0.625))</f>
        <v xml:space="preserve"> </v>
      </c>
      <c r="K58" s="6"/>
      <c r="L58" s="6"/>
      <c r="M58" s="22" t="str">
        <f>IF(I58*0.625+K58-L58=0, " ", I58*0.625+K58-L58)</f>
        <v xml:space="preserve"> </v>
      </c>
      <c r="N58" s="404"/>
    </row>
    <row r="59" spans="1:14" customFormat="1" ht="15" customHeight="1" x14ac:dyDescent="0.25">
      <c r="A59" s="250"/>
      <c r="B59" s="26">
        <v>3</v>
      </c>
      <c r="C59" s="74" t="s">
        <v>83</v>
      </c>
      <c r="D59" s="51"/>
      <c r="E59" s="175"/>
      <c r="F59" s="176"/>
      <c r="G59" s="175"/>
      <c r="H59" s="245"/>
      <c r="I59" s="7"/>
      <c r="J59" s="22" t="str">
        <f>IF(I59*0.625=0," ",(I59*0.625))</f>
        <v xml:space="preserve"> </v>
      </c>
      <c r="K59" s="6"/>
      <c r="L59" s="6"/>
      <c r="M59" s="22" t="str">
        <f>IF(I59*0.625+K59-L59=0, " ", I59*0.625+K59-L59)</f>
        <v xml:space="preserve"> </v>
      </c>
      <c r="N59" s="404"/>
    </row>
    <row r="60" spans="1:14" customFormat="1" ht="15" customHeight="1" thickBot="1" x14ac:dyDescent="0.3">
      <c r="A60" s="251"/>
      <c r="B60" s="17">
        <v>4</v>
      </c>
      <c r="C60" s="74" t="s">
        <v>83</v>
      </c>
      <c r="D60" s="52"/>
      <c r="E60" s="248"/>
      <c r="F60" s="311"/>
      <c r="G60" s="248"/>
      <c r="H60" s="249"/>
      <c r="I60" s="7"/>
      <c r="J60" s="22" t="str">
        <f>IF(I60*0.625=0," ",(I60*0.625))</f>
        <v xml:space="preserve"> </v>
      </c>
      <c r="K60" s="6"/>
      <c r="L60" s="6"/>
      <c r="M60" s="22" t="str">
        <f>IF(I60*0.625+K60-L60=0, " ", I60*0.625+K60-L60)</f>
        <v xml:space="preserve"> </v>
      </c>
      <c r="N60" s="404"/>
    </row>
    <row r="61" spans="1:14" customFormat="1" ht="15" customHeight="1" thickTop="1" thickBot="1" x14ac:dyDescent="0.3">
      <c r="A61" s="402" t="s">
        <v>136</v>
      </c>
      <c r="B61" s="403"/>
      <c r="C61" s="403"/>
      <c r="D61" s="403"/>
      <c r="E61" s="403"/>
      <c r="F61" s="403"/>
      <c r="G61" s="403"/>
      <c r="H61" s="403"/>
      <c r="I61" s="88" t="str">
        <f>IF(SUM(I57:I60)=0," ",(SUM(I57:I60)))</f>
        <v xml:space="preserve"> </v>
      </c>
      <c r="J61" s="88">
        <f>(SUM(J57:J60))</f>
        <v>0</v>
      </c>
      <c r="K61" s="88">
        <f>(SUM(K57:K60))</f>
        <v>0</v>
      </c>
      <c r="L61" s="88">
        <f>(SUM(L57:L60))</f>
        <v>0</v>
      </c>
      <c r="M61" s="89" t="str">
        <f>IF(SUM(M57:M60)=0, " ", (SUM(M57:M60)))</f>
        <v xml:space="preserve"> </v>
      </c>
      <c r="N61" s="404"/>
    </row>
    <row r="62" spans="1:14" customFormat="1" ht="15" customHeight="1" thickTop="1" x14ac:dyDescent="0.25">
      <c r="A62" s="331" t="s">
        <v>80</v>
      </c>
      <c r="B62" s="373" t="s">
        <v>88</v>
      </c>
      <c r="C62" s="374"/>
      <c r="D62" s="374"/>
      <c r="E62" s="375"/>
      <c r="F62" s="376" t="s">
        <v>74</v>
      </c>
      <c r="G62" s="279"/>
      <c r="H62" s="377"/>
      <c r="I62" s="376" t="s">
        <v>75</v>
      </c>
      <c r="J62" s="279"/>
      <c r="K62" s="237"/>
      <c r="L62" s="180"/>
      <c r="M62" s="370"/>
      <c r="N62" s="404"/>
    </row>
    <row r="63" spans="1:14" customFormat="1" ht="15" customHeight="1" x14ac:dyDescent="0.25">
      <c r="A63" s="250"/>
      <c r="B63" s="307"/>
      <c r="C63" s="308"/>
      <c r="D63" s="308"/>
      <c r="E63" s="309"/>
      <c r="F63" s="303"/>
      <c r="G63" s="238"/>
      <c r="H63" s="239"/>
      <c r="I63" s="187"/>
      <c r="J63" s="238"/>
      <c r="K63" s="239"/>
      <c r="L63" s="182"/>
      <c r="M63" s="371"/>
      <c r="N63" s="404"/>
    </row>
    <row r="64" spans="1:14" customFormat="1" ht="15" customHeight="1" thickBot="1" x14ac:dyDescent="0.3">
      <c r="A64" s="251"/>
      <c r="B64" s="24" t="s">
        <v>87</v>
      </c>
      <c r="C64" s="25"/>
      <c r="D64" s="25"/>
      <c r="E64" s="25"/>
      <c r="F64" s="23" t="s">
        <v>5</v>
      </c>
      <c r="G64" s="193" t="s">
        <v>83</v>
      </c>
      <c r="H64" s="194"/>
      <c r="I64" s="23" t="s">
        <v>5</v>
      </c>
      <c r="J64" s="193" t="s">
        <v>83</v>
      </c>
      <c r="K64" s="194"/>
      <c r="L64" s="184"/>
      <c r="M64" s="372"/>
      <c r="N64" s="404"/>
    </row>
    <row r="65" spans="1:14" customFormat="1" ht="15" customHeight="1" thickBot="1" x14ac:dyDescent="0.3">
      <c r="A65" s="367" t="s">
        <v>99</v>
      </c>
      <c r="B65" s="368"/>
      <c r="C65" s="368"/>
      <c r="D65" s="368"/>
      <c r="E65" s="368"/>
      <c r="F65" s="368"/>
      <c r="G65" s="368"/>
      <c r="H65" s="368"/>
      <c r="I65" s="368"/>
      <c r="J65" s="368"/>
      <c r="K65" s="368"/>
      <c r="L65" s="369"/>
      <c r="M65" s="73">
        <f>IF(ISERROR(K61+J61+SUM(K46:K54)),SUM(K46:K54),K61+J61+SUM(K46:K54))</f>
        <v>0</v>
      </c>
      <c r="N65" s="404"/>
    </row>
    <row r="66" spans="1:14" customFormat="1" ht="15" customHeight="1" x14ac:dyDescent="0.25"/>
    <row r="67" spans="1:14" customFormat="1" ht="15" customHeight="1" x14ac:dyDescent="0.25"/>
    <row r="68" spans="1:14" customFormat="1" ht="15" customHeight="1" x14ac:dyDescent="0.25"/>
    <row r="69" spans="1:14" customFormat="1" ht="15" customHeight="1" x14ac:dyDescent="0.25"/>
    <row r="70" spans="1:14" customFormat="1" ht="15" customHeight="1" x14ac:dyDescent="0.25"/>
    <row r="71" spans="1:14" customFormat="1" ht="15" customHeight="1" x14ac:dyDescent="0.25"/>
    <row r="72" spans="1:14" customFormat="1" ht="15" customHeight="1" x14ac:dyDescent="0.25"/>
    <row r="73" spans="1:14" customFormat="1" ht="15" customHeight="1" x14ac:dyDescent="0.25"/>
    <row r="74" spans="1:14" customFormat="1" ht="15" customHeight="1" x14ac:dyDescent="0.25"/>
    <row r="75" spans="1:14" customFormat="1" ht="15" customHeight="1" x14ac:dyDescent="0.25"/>
    <row r="76" spans="1:14" customFormat="1" ht="15" customHeight="1" x14ac:dyDescent="0.25"/>
    <row r="77" spans="1:14" customFormat="1" ht="15" customHeight="1" x14ac:dyDescent="0.25"/>
    <row r="78" spans="1:14" customFormat="1" ht="15" customHeight="1" x14ac:dyDescent="0.25"/>
    <row r="79" spans="1:14" customFormat="1" ht="15" customHeight="1" x14ac:dyDescent="0.25"/>
    <row r="80" spans="1:14" customFormat="1" ht="15" customHeight="1" x14ac:dyDescent="0.25"/>
    <row r="81" customFormat="1" ht="15" customHeight="1" x14ac:dyDescent="0.25"/>
    <row r="82" customFormat="1" ht="15" customHeight="1" x14ac:dyDescent="0.25"/>
    <row r="83" customFormat="1" ht="15" customHeight="1" x14ac:dyDescent="0.25"/>
    <row r="84" customFormat="1" ht="15" customHeight="1" x14ac:dyDescent="0.25"/>
    <row r="85" customFormat="1" ht="15" customHeight="1" x14ac:dyDescent="0.25"/>
    <row r="86" customFormat="1" ht="15" customHeight="1" x14ac:dyDescent="0.25"/>
    <row r="87" customFormat="1" ht="15" customHeight="1" x14ac:dyDescent="0.25"/>
    <row r="88" customFormat="1" ht="15" customHeight="1" x14ac:dyDescent="0.25"/>
    <row r="89" customFormat="1" ht="15" customHeight="1" x14ac:dyDescent="0.25"/>
    <row r="90" customFormat="1" ht="15" customHeight="1" x14ac:dyDescent="0.25"/>
    <row r="91" customFormat="1" ht="15" customHeight="1" x14ac:dyDescent="0.25"/>
    <row r="92" customFormat="1" ht="15" customHeight="1" x14ac:dyDescent="0.25"/>
    <row r="93" customFormat="1" ht="15" customHeight="1" x14ac:dyDescent="0.25"/>
    <row r="94" customFormat="1" ht="15" customHeight="1" x14ac:dyDescent="0.25"/>
    <row r="95" customFormat="1" ht="15" customHeight="1" x14ac:dyDescent="0.25"/>
    <row r="96" customFormat="1" ht="15" customHeight="1" x14ac:dyDescent="0.25"/>
    <row r="97" customFormat="1" ht="15" customHeight="1" x14ac:dyDescent="0.25"/>
    <row r="98" customFormat="1" ht="15" customHeight="1" x14ac:dyDescent="0.25"/>
    <row r="99" customFormat="1" ht="15" customHeight="1" x14ac:dyDescent="0.25"/>
    <row r="100" customFormat="1" ht="15" customHeight="1" x14ac:dyDescent="0.25"/>
    <row r="101" customFormat="1" ht="15" customHeight="1" x14ac:dyDescent="0.25"/>
    <row r="102" customFormat="1" ht="15" customHeight="1" x14ac:dyDescent="0.25"/>
    <row r="103" customFormat="1" ht="15" customHeight="1" x14ac:dyDescent="0.25"/>
    <row r="104" customFormat="1" ht="15" customHeight="1" x14ac:dyDescent="0.25"/>
    <row r="105" customFormat="1" ht="15" customHeight="1" x14ac:dyDescent="0.25"/>
    <row r="106" customFormat="1" ht="15" customHeight="1" x14ac:dyDescent="0.25"/>
    <row r="107" customFormat="1" ht="15" customHeight="1" x14ac:dyDescent="0.25"/>
    <row r="108" customFormat="1" ht="15" customHeight="1" x14ac:dyDescent="0.25"/>
    <row r="109" customFormat="1" ht="15" customHeight="1" x14ac:dyDescent="0.25"/>
    <row r="110" customFormat="1" ht="15" customHeight="1" x14ac:dyDescent="0.25"/>
    <row r="111" customFormat="1" ht="15" customHeight="1" x14ac:dyDescent="0.25"/>
    <row r="112" customFormat="1" ht="15" customHeight="1" x14ac:dyDescent="0.25"/>
    <row r="113" customFormat="1" ht="15" customHeight="1" x14ac:dyDescent="0.25"/>
    <row r="114" customFormat="1" ht="15" customHeight="1" x14ac:dyDescent="0.25"/>
    <row r="115" customFormat="1" ht="15" customHeight="1" x14ac:dyDescent="0.25"/>
    <row r="116" customFormat="1" ht="15" customHeight="1" x14ac:dyDescent="0.25"/>
    <row r="117" customFormat="1" ht="15" customHeight="1" x14ac:dyDescent="0.25"/>
    <row r="118" customFormat="1" ht="15" customHeight="1" x14ac:dyDescent="0.25"/>
    <row r="119" customFormat="1" ht="15" customHeight="1" x14ac:dyDescent="0.25"/>
    <row r="120" customFormat="1" ht="15" customHeight="1" x14ac:dyDescent="0.25"/>
    <row r="121" customFormat="1" ht="15" customHeight="1" x14ac:dyDescent="0.25"/>
    <row r="122" customFormat="1" ht="15" customHeight="1" x14ac:dyDescent="0.25"/>
    <row r="123" customFormat="1" ht="15" customHeight="1" x14ac:dyDescent="0.25"/>
    <row r="124" customFormat="1" ht="15" customHeight="1" x14ac:dyDescent="0.25"/>
    <row r="125" customFormat="1" ht="15" customHeight="1" x14ac:dyDescent="0.25"/>
    <row r="126" customFormat="1" ht="15" customHeight="1" x14ac:dyDescent="0.25"/>
    <row r="127" customFormat="1" ht="15" customHeight="1" x14ac:dyDescent="0.25"/>
    <row r="128" customFormat="1" ht="15" customHeight="1" x14ac:dyDescent="0.25"/>
    <row r="129" customFormat="1" ht="15" customHeight="1" x14ac:dyDescent="0.25"/>
    <row r="130" customFormat="1" ht="15" customHeight="1" x14ac:dyDescent="0.25"/>
    <row r="131" customFormat="1" ht="15" customHeight="1" x14ac:dyDescent="0.25"/>
    <row r="132" customFormat="1" ht="15" customHeight="1" x14ac:dyDescent="0.25"/>
    <row r="133" customFormat="1" ht="15" customHeight="1" x14ac:dyDescent="0.25"/>
    <row r="134" customFormat="1" ht="15" customHeight="1" x14ac:dyDescent="0.25"/>
    <row r="135" customFormat="1" ht="15" customHeight="1" x14ac:dyDescent="0.25"/>
    <row r="136" customFormat="1" ht="15" customHeight="1" x14ac:dyDescent="0.25"/>
    <row r="137" customFormat="1" ht="15" customHeight="1" x14ac:dyDescent="0.25"/>
    <row r="138" customFormat="1" ht="15" customHeight="1" x14ac:dyDescent="0.25"/>
    <row r="139" customFormat="1" ht="15" customHeight="1" x14ac:dyDescent="0.25"/>
    <row r="140" customFormat="1" ht="15" customHeight="1" x14ac:dyDescent="0.25"/>
    <row r="141" customFormat="1" ht="15" customHeight="1" x14ac:dyDescent="0.25"/>
    <row r="142" customFormat="1" ht="15" customHeight="1" x14ac:dyDescent="0.25"/>
    <row r="143" customFormat="1" ht="15" customHeight="1" x14ac:dyDescent="0.25"/>
    <row r="144" customFormat="1" ht="15" customHeight="1" x14ac:dyDescent="0.25"/>
    <row r="145" customFormat="1" ht="15" customHeight="1" x14ac:dyDescent="0.25"/>
    <row r="146" customFormat="1" ht="15" customHeight="1" x14ac:dyDescent="0.25"/>
    <row r="147" customFormat="1" ht="15" customHeight="1" x14ac:dyDescent="0.25"/>
    <row r="148" customFormat="1" ht="15" customHeight="1" x14ac:dyDescent="0.25"/>
    <row r="149" customFormat="1" ht="15" customHeight="1" x14ac:dyDescent="0.25"/>
    <row r="150" customFormat="1" ht="15" customHeight="1" x14ac:dyDescent="0.25"/>
    <row r="151" customFormat="1" ht="15" customHeight="1" x14ac:dyDescent="0.25"/>
    <row r="152" customFormat="1" ht="15" customHeight="1" x14ac:dyDescent="0.25"/>
    <row r="153" customFormat="1" ht="15" customHeight="1" x14ac:dyDescent="0.25"/>
    <row r="154" customFormat="1" ht="15" customHeight="1" x14ac:dyDescent="0.25"/>
    <row r="155" customFormat="1" ht="15" customHeight="1" x14ac:dyDescent="0.25"/>
    <row r="156" customFormat="1" ht="15" customHeight="1" x14ac:dyDescent="0.25"/>
    <row r="157" customFormat="1" ht="15" customHeight="1" x14ac:dyDescent="0.25"/>
    <row r="158" customFormat="1" ht="15" customHeight="1" x14ac:dyDescent="0.25"/>
    <row r="159" customFormat="1" ht="15" customHeight="1" x14ac:dyDescent="0.25"/>
    <row r="160" customFormat="1" ht="15" customHeight="1" x14ac:dyDescent="0.25"/>
    <row r="161" customFormat="1" ht="15" customHeight="1" x14ac:dyDescent="0.25"/>
    <row r="162" customFormat="1" ht="15" customHeight="1" x14ac:dyDescent="0.25"/>
    <row r="163" customFormat="1" ht="15" customHeight="1" x14ac:dyDescent="0.25"/>
    <row r="164" customFormat="1" ht="15" customHeight="1" x14ac:dyDescent="0.25"/>
    <row r="165" customFormat="1" ht="15" customHeight="1" x14ac:dyDescent="0.25"/>
    <row r="166" customFormat="1" ht="15" customHeight="1" x14ac:dyDescent="0.25"/>
    <row r="167" customFormat="1" ht="15" customHeight="1" x14ac:dyDescent="0.25"/>
    <row r="168" customFormat="1" ht="15" customHeight="1" x14ac:dyDescent="0.25"/>
    <row r="169" customFormat="1" ht="15" customHeight="1" x14ac:dyDescent="0.25"/>
    <row r="170" customFormat="1" ht="15" customHeight="1" x14ac:dyDescent="0.25"/>
    <row r="171" customFormat="1" ht="15" customHeight="1" x14ac:dyDescent="0.25"/>
    <row r="172" customFormat="1" ht="15" customHeight="1" x14ac:dyDescent="0.25"/>
    <row r="173" customFormat="1" ht="15" customHeight="1" x14ac:dyDescent="0.25"/>
    <row r="174" customFormat="1" ht="15" customHeight="1" x14ac:dyDescent="0.25"/>
    <row r="175" customFormat="1" ht="15" customHeight="1" x14ac:dyDescent="0.25"/>
    <row r="176" customFormat="1" ht="15" customHeight="1" x14ac:dyDescent="0.25"/>
    <row r="177" customFormat="1" ht="15" customHeight="1" x14ac:dyDescent="0.25"/>
    <row r="178" customFormat="1" ht="15" customHeight="1" x14ac:dyDescent="0.25"/>
    <row r="179" customFormat="1" ht="15" customHeight="1" x14ac:dyDescent="0.25"/>
    <row r="180" customFormat="1" ht="15" customHeight="1" x14ac:dyDescent="0.25"/>
    <row r="181" customFormat="1" ht="15" customHeight="1" x14ac:dyDescent="0.25"/>
    <row r="182" customFormat="1" ht="15" customHeight="1" x14ac:dyDescent="0.25"/>
    <row r="183" customFormat="1" ht="15" customHeight="1" x14ac:dyDescent="0.25"/>
    <row r="184" customFormat="1" ht="15" customHeight="1" x14ac:dyDescent="0.25"/>
    <row r="185" customFormat="1" ht="15" customHeight="1" x14ac:dyDescent="0.25"/>
    <row r="186" customFormat="1" ht="15" customHeight="1" x14ac:dyDescent="0.25"/>
    <row r="187" customFormat="1" ht="15" customHeight="1" x14ac:dyDescent="0.25"/>
    <row r="188" customFormat="1" ht="15" customHeight="1" x14ac:dyDescent="0.25"/>
    <row r="189" customFormat="1" ht="15" customHeight="1" x14ac:dyDescent="0.25"/>
    <row r="190" customFormat="1" ht="15" customHeight="1" x14ac:dyDescent="0.25"/>
    <row r="191" customFormat="1" ht="15" customHeight="1" x14ac:dyDescent="0.25"/>
    <row r="192" customFormat="1" ht="15" customHeight="1" x14ac:dyDescent="0.25"/>
    <row r="193" customFormat="1" ht="15" customHeight="1" x14ac:dyDescent="0.25"/>
    <row r="194" customFormat="1" ht="15" customHeight="1" x14ac:dyDescent="0.25"/>
    <row r="195" customFormat="1" ht="15" customHeight="1" x14ac:dyDescent="0.25"/>
    <row r="196" customFormat="1" ht="15" customHeight="1" x14ac:dyDescent="0.25"/>
    <row r="197" customFormat="1" ht="15" customHeight="1" x14ac:dyDescent="0.25"/>
    <row r="198" customFormat="1" ht="15" customHeight="1" x14ac:dyDescent="0.25"/>
    <row r="199" customFormat="1" ht="15" customHeight="1" x14ac:dyDescent="0.25"/>
    <row r="200" customFormat="1" ht="15" customHeight="1" x14ac:dyDescent="0.25"/>
    <row r="201" customFormat="1" ht="15" customHeight="1" x14ac:dyDescent="0.25"/>
    <row r="202" customFormat="1" ht="15" customHeight="1" x14ac:dyDescent="0.25"/>
    <row r="203" customFormat="1" ht="15" customHeight="1" x14ac:dyDescent="0.25"/>
    <row r="204" customFormat="1" ht="15" customHeight="1" x14ac:dyDescent="0.25"/>
    <row r="205" customFormat="1" ht="15" customHeight="1" x14ac:dyDescent="0.25"/>
    <row r="206" customFormat="1" ht="15" customHeight="1" x14ac:dyDescent="0.25"/>
    <row r="207" customFormat="1" ht="15" customHeight="1" x14ac:dyDescent="0.25"/>
    <row r="208" customFormat="1" ht="15" customHeight="1" x14ac:dyDescent="0.25"/>
    <row r="209" customFormat="1" ht="15" customHeight="1" x14ac:dyDescent="0.25"/>
    <row r="210" customFormat="1" ht="15" customHeight="1" x14ac:dyDescent="0.25"/>
    <row r="211" customFormat="1" ht="15" customHeight="1" x14ac:dyDescent="0.25"/>
    <row r="212" customFormat="1" ht="15" customHeight="1" x14ac:dyDescent="0.25"/>
    <row r="213" customFormat="1" ht="15" customHeight="1" x14ac:dyDescent="0.25"/>
    <row r="214" customFormat="1" ht="15" customHeight="1" x14ac:dyDescent="0.25"/>
    <row r="215" customFormat="1" ht="15" customHeight="1" x14ac:dyDescent="0.25"/>
    <row r="216" customFormat="1" ht="15" customHeight="1" x14ac:dyDescent="0.25"/>
    <row r="217" customFormat="1" ht="15" customHeight="1" x14ac:dyDescent="0.25"/>
    <row r="218" customFormat="1" ht="15" customHeight="1" x14ac:dyDescent="0.25"/>
    <row r="219" customFormat="1" ht="15" customHeight="1" x14ac:dyDescent="0.25"/>
    <row r="220" customFormat="1" ht="15" customHeight="1" x14ac:dyDescent="0.25"/>
    <row r="221" customFormat="1" ht="15" customHeight="1" x14ac:dyDescent="0.25"/>
    <row r="222" customFormat="1" ht="15" customHeight="1" x14ac:dyDescent="0.25"/>
    <row r="223" customFormat="1" ht="15" customHeight="1" x14ac:dyDescent="0.25"/>
    <row r="224" customFormat="1" ht="15" customHeight="1" x14ac:dyDescent="0.25"/>
    <row r="225" customFormat="1" ht="15" customHeight="1" x14ac:dyDescent="0.25"/>
    <row r="226" customFormat="1" ht="15" customHeight="1" x14ac:dyDescent="0.25"/>
    <row r="227" customFormat="1" ht="15" customHeight="1" x14ac:dyDescent="0.25"/>
    <row r="228" customFormat="1" ht="15" customHeight="1" x14ac:dyDescent="0.25"/>
    <row r="229" customFormat="1" ht="15" customHeight="1" x14ac:dyDescent="0.25"/>
    <row r="230" customFormat="1" ht="15" customHeight="1" x14ac:dyDescent="0.25"/>
    <row r="231" customFormat="1" ht="15" customHeight="1" x14ac:dyDescent="0.25"/>
    <row r="232" customFormat="1" ht="15" customHeight="1" x14ac:dyDescent="0.25"/>
    <row r="233" customFormat="1" ht="15" customHeight="1" x14ac:dyDescent="0.25"/>
    <row r="234" customFormat="1" ht="15" customHeight="1" x14ac:dyDescent="0.25"/>
    <row r="235" customFormat="1" ht="15" customHeight="1" x14ac:dyDescent="0.25"/>
    <row r="236" customFormat="1" ht="15" customHeight="1" x14ac:dyDescent="0.25"/>
    <row r="237" customFormat="1" ht="15" customHeight="1" x14ac:dyDescent="0.25"/>
    <row r="238" customFormat="1" ht="15" customHeight="1" x14ac:dyDescent="0.25"/>
    <row r="239" customFormat="1" ht="15" customHeight="1" x14ac:dyDescent="0.25"/>
    <row r="240" customFormat="1" ht="15" customHeight="1" x14ac:dyDescent="0.25"/>
    <row r="241" customFormat="1" ht="15" customHeight="1" x14ac:dyDescent="0.25"/>
    <row r="242" customFormat="1" ht="15" customHeight="1" x14ac:dyDescent="0.25"/>
    <row r="243" customFormat="1" ht="15" customHeight="1" x14ac:dyDescent="0.25"/>
    <row r="244" customFormat="1" ht="15" customHeight="1" x14ac:dyDescent="0.25"/>
    <row r="245" customFormat="1" ht="15" customHeight="1" x14ac:dyDescent="0.25"/>
    <row r="246" customFormat="1" ht="15" customHeight="1" x14ac:dyDescent="0.25"/>
    <row r="247" customFormat="1" ht="15" customHeight="1" x14ac:dyDescent="0.25"/>
    <row r="248" customFormat="1" ht="15" customHeight="1" x14ac:dyDescent="0.25"/>
    <row r="249" customFormat="1" ht="15" customHeight="1" x14ac:dyDescent="0.25"/>
    <row r="250" customFormat="1" ht="15" customHeight="1" x14ac:dyDescent="0.25"/>
    <row r="251" customFormat="1" ht="15" customHeight="1" x14ac:dyDescent="0.25"/>
    <row r="252" customFormat="1" ht="15" customHeight="1" x14ac:dyDescent="0.25"/>
    <row r="253" customFormat="1" ht="15" customHeight="1" x14ac:dyDescent="0.25"/>
    <row r="254" customFormat="1" ht="15" customHeight="1" x14ac:dyDescent="0.25"/>
    <row r="255" customFormat="1" ht="15" customHeight="1" x14ac:dyDescent="0.25"/>
    <row r="256" customFormat="1" ht="15" customHeight="1" x14ac:dyDescent="0.25"/>
    <row r="257" customFormat="1" ht="15" customHeight="1" x14ac:dyDescent="0.25"/>
    <row r="258" customFormat="1" ht="15" customHeight="1" x14ac:dyDescent="0.25"/>
    <row r="259" customFormat="1" ht="15" customHeight="1" x14ac:dyDescent="0.25"/>
    <row r="260" customFormat="1" ht="15" customHeight="1" x14ac:dyDescent="0.25"/>
    <row r="261" customFormat="1" ht="15" customHeight="1" x14ac:dyDescent="0.25"/>
    <row r="262" customFormat="1" ht="15" customHeight="1" x14ac:dyDescent="0.25"/>
    <row r="263" customFormat="1" ht="15" customHeight="1" x14ac:dyDescent="0.25"/>
    <row r="264" customFormat="1" ht="15" customHeight="1" x14ac:dyDescent="0.25"/>
    <row r="265" customFormat="1" ht="15" customHeight="1" x14ac:dyDescent="0.25"/>
    <row r="266" customFormat="1" ht="15" customHeight="1" x14ac:dyDescent="0.25"/>
    <row r="267" customFormat="1" ht="15" customHeight="1" x14ac:dyDescent="0.25"/>
    <row r="268" customFormat="1" ht="15" customHeight="1" x14ac:dyDescent="0.25"/>
    <row r="269" customFormat="1" ht="15" customHeight="1" x14ac:dyDescent="0.25"/>
    <row r="270" customFormat="1" ht="15" customHeight="1" x14ac:dyDescent="0.25"/>
    <row r="271" customFormat="1" ht="15" customHeight="1" x14ac:dyDescent="0.25"/>
    <row r="272" customFormat="1" ht="15" customHeight="1" x14ac:dyDescent="0.25"/>
    <row r="273" customFormat="1" ht="15" customHeight="1" x14ac:dyDescent="0.25"/>
    <row r="274" customFormat="1" ht="15" customHeight="1" x14ac:dyDescent="0.25"/>
    <row r="275" customFormat="1" ht="15" customHeight="1" x14ac:dyDescent="0.25"/>
    <row r="276" customFormat="1" ht="15" customHeight="1" x14ac:dyDescent="0.25"/>
    <row r="277" customFormat="1" ht="15" customHeight="1" x14ac:dyDescent="0.25"/>
    <row r="278" customFormat="1" ht="15" customHeight="1" x14ac:dyDescent="0.25"/>
    <row r="279" customFormat="1" ht="15" customHeight="1" x14ac:dyDescent="0.25"/>
    <row r="280" customFormat="1" ht="15" customHeight="1" x14ac:dyDescent="0.25"/>
    <row r="281" customFormat="1" ht="15" customHeight="1" x14ac:dyDescent="0.25"/>
    <row r="282" customFormat="1" ht="15" customHeight="1" x14ac:dyDescent="0.25"/>
    <row r="283" customFormat="1" ht="15" customHeight="1" x14ac:dyDescent="0.25"/>
    <row r="284" customFormat="1" ht="15" customHeight="1" x14ac:dyDescent="0.25"/>
    <row r="285" customFormat="1" ht="15" customHeight="1" x14ac:dyDescent="0.25"/>
    <row r="286" customFormat="1" ht="15" customHeight="1" x14ac:dyDescent="0.25"/>
    <row r="287" customFormat="1" ht="15" customHeight="1" x14ac:dyDescent="0.25"/>
    <row r="288" customFormat="1" ht="15" customHeight="1" x14ac:dyDescent="0.25"/>
    <row r="289" customFormat="1" ht="15" customHeight="1" x14ac:dyDescent="0.25"/>
    <row r="290" customFormat="1" ht="15" customHeight="1" x14ac:dyDescent="0.25"/>
    <row r="291" customFormat="1" ht="15" customHeight="1" x14ac:dyDescent="0.25"/>
    <row r="292" customFormat="1" ht="15" customHeight="1" x14ac:dyDescent="0.25"/>
    <row r="293" customFormat="1" ht="15" customHeight="1" x14ac:dyDescent="0.25"/>
    <row r="294" customFormat="1" ht="15" customHeight="1" x14ac:dyDescent="0.25"/>
    <row r="295" customFormat="1" ht="15" customHeight="1" x14ac:dyDescent="0.25"/>
    <row r="296" customFormat="1" ht="15" customHeight="1" x14ac:dyDescent="0.25"/>
    <row r="297" customFormat="1" ht="15" customHeight="1" x14ac:dyDescent="0.25"/>
    <row r="298" customFormat="1" ht="15" customHeight="1" x14ac:dyDescent="0.25"/>
    <row r="299" customFormat="1" ht="15" customHeight="1" x14ac:dyDescent="0.25"/>
    <row r="300" customFormat="1" ht="15" customHeight="1" x14ac:dyDescent="0.25"/>
    <row r="301" customFormat="1" ht="15" customHeight="1" x14ac:dyDescent="0.25"/>
    <row r="302" customFormat="1" ht="15" customHeight="1" x14ac:dyDescent="0.25"/>
    <row r="303" customFormat="1" ht="15" customHeight="1" x14ac:dyDescent="0.25"/>
    <row r="304" customFormat="1" ht="15" customHeight="1" x14ac:dyDescent="0.25"/>
    <row r="305" customFormat="1" ht="15" customHeight="1" x14ac:dyDescent="0.25"/>
    <row r="306" customFormat="1" ht="15" customHeight="1" x14ac:dyDescent="0.25"/>
    <row r="307" customFormat="1" ht="15" customHeight="1" x14ac:dyDescent="0.25"/>
    <row r="308" customFormat="1" ht="15" customHeight="1" x14ac:dyDescent="0.25"/>
    <row r="309" customFormat="1" ht="15" customHeight="1" x14ac:dyDescent="0.25"/>
    <row r="310" customFormat="1" ht="15" customHeight="1" x14ac:dyDescent="0.25"/>
    <row r="311" customFormat="1" ht="15" customHeight="1" x14ac:dyDescent="0.25"/>
    <row r="312" customFormat="1" ht="15" customHeight="1" x14ac:dyDescent="0.25"/>
    <row r="313" customFormat="1" ht="15" customHeight="1" x14ac:dyDescent="0.25"/>
    <row r="314" customFormat="1" ht="15" customHeight="1" x14ac:dyDescent="0.25"/>
    <row r="315" customFormat="1" ht="15" customHeight="1" x14ac:dyDescent="0.25"/>
    <row r="316" customFormat="1" ht="15" customHeight="1" x14ac:dyDescent="0.25"/>
    <row r="317" customFormat="1" ht="15" customHeight="1" x14ac:dyDescent="0.25"/>
    <row r="318" customFormat="1" ht="15" customHeight="1" x14ac:dyDescent="0.25"/>
    <row r="319" customFormat="1" ht="15" customHeight="1" x14ac:dyDescent="0.25"/>
    <row r="320" customFormat="1" ht="15" customHeight="1" x14ac:dyDescent="0.25"/>
    <row r="321" customFormat="1" ht="15" customHeight="1" x14ac:dyDescent="0.25"/>
    <row r="322" customFormat="1" ht="15" customHeight="1" x14ac:dyDescent="0.25"/>
    <row r="323" customFormat="1" ht="15" customHeight="1" x14ac:dyDescent="0.25"/>
    <row r="324" customFormat="1" ht="15" customHeight="1" x14ac:dyDescent="0.25"/>
    <row r="325" customFormat="1" ht="15" customHeight="1" x14ac:dyDescent="0.25"/>
    <row r="326" customFormat="1" ht="15" customHeight="1" x14ac:dyDescent="0.25"/>
    <row r="327" customFormat="1" ht="15" customHeight="1" x14ac:dyDescent="0.25"/>
    <row r="328" customFormat="1" ht="15" customHeight="1" x14ac:dyDescent="0.25"/>
    <row r="329" customFormat="1" ht="15" customHeight="1" x14ac:dyDescent="0.25"/>
    <row r="330" customFormat="1" ht="15" customHeight="1" x14ac:dyDescent="0.25"/>
    <row r="331" customFormat="1" ht="15" customHeight="1" x14ac:dyDescent="0.25"/>
    <row r="332" customFormat="1" ht="15" customHeight="1" x14ac:dyDescent="0.25"/>
    <row r="333" customFormat="1" ht="15" customHeight="1" x14ac:dyDescent="0.25"/>
    <row r="334" customFormat="1" ht="15" customHeight="1" x14ac:dyDescent="0.25"/>
    <row r="335" customFormat="1" ht="15" customHeight="1" x14ac:dyDescent="0.25"/>
    <row r="336" customFormat="1" ht="15" customHeight="1" x14ac:dyDescent="0.25"/>
    <row r="337" customFormat="1" ht="15" customHeight="1" x14ac:dyDescent="0.25"/>
    <row r="338" customFormat="1" ht="15" customHeight="1" x14ac:dyDescent="0.25"/>
    <row r="339" customFormat="1" ht="15" customHeight="1" x14ac:dyDescent="0.25"/>
    <row r="340" customFormat="1" ht="15" customHeight="1" x14ac:dyDescent="0.25"/>
    <row r="341" customFormat="1" ht="15" customHeight="1" x14ac:dyDescent="0.25"/>
    <row r="342" customFormat="1" ht="15" customHeight="1" x14ac:dyDescent="0.25"/>
    <row r="343" customFormat="1" ht="15" customHeight="1" x14ac:dyDescent="0.25"/>
    <row r="344" customFormat="1" ht="15" customHeight="1" x14ac:dyDescent="0.25"/>
    <row r="345" customFormat="1" ht="15" customHeight="1" x14ac:dyDescent="0.25"/>
    <row r="346" customFormat="1" ht="15" customHeight="1" x14ac:dyDescent="0.25"/>
    <row r="347" customFormat="1" ht="15" customHeight="1" x14ac:dyDescent="0.25"/>
    <row r="348" customFormat="1" ht="15" customHeight="1" x14ac:dyDescent="0.25"/>
    <row r="349" customFormat="1" ht="15" customHeight="1" x14ac:dyDescent="0.25"/>
    <row r="350" customFormat="1" ht="15" customHeight="1" x14ac:dyDescent="0.25"/>
    <row r="351" customFormat="1" ht="15" customHeight="1" x14ac:dyDescent="0.25"/>
    <row r="352" customFormat="1" ht="15" customHeight="1" x14ac:dyDescent="0.25"/>
    <row r="353" customFormat="1" ht="15" customHeight="1" x14ac:dyDescent="0.25"/>
    <row r="354" customFormat="1" ht="15" customHeight="1" x14ac:dyDescent="0.25"/>
    <row r="355" customFormat="1" ht="15" customHeight="1" x14ac:dyDescent="0.25"/>
    <row r="356" customFormat="1" ht="15" customHeight="1" x14ac:dyDescent="0.25"/>
    <row r="357" customFormat="1" ht="15" customHeight="1" x14ac:dyDescent="0.25"/>
    <row r="358" customFormat="1" ht="15" customHeight="1" x14ac:dyDescent="0.25"/>
    <row r="359" customFormat="1" ht="15" customHeight="1" x14ac:dyDescent="0.25"/>
    <row r="360" customFormat="1" ht="15" customHeight="1" x14ac:dyDescent="0.25"/>
    <row r="361" customFormat="1" ht="15" customHeight="1" x14ac:dyDescent="0.25"/>
    <row r="362" customFormat="1" ht="15" customHeight="1" x14ac:dyDescent="0.25"/>
    <row r="363" customFormat="1" ht="15" customHeight="1" x14ac:dyDescent="0.25"/>
    <row r="364" customFormat="1" ht="15" customHeight="1" x14ac:dyDescent="0.25"/>
    <row r="365" customFormat="1" ht="15" customHeight="1" x14ac:dyDescent="0.25"/>
    <row r="366" customFormat="1" ht="15" customHeight="1" x14ac:dyDescent="0.25"/>
    <row r="367" customFormat="1" ht="15" customHeight="1" x14ac:dyDescent="0.25"/>
    <row r="368" customFormat="1" ht="15" customHeight="1" x14ac:dyDescent="0.25"/>
    <row r="369" customFormat="1" ht="15" customHeight="1" x14ac:dyDescent="0.25"/>
    <row r="370" customFormat="1" ht="15" customHeight="1" x14ac:dyDescent="0.25"/>
    <row r="371" customFormat="1" ht="15" customHeight="1" x14ac:dyDescent="0.25"/>
    <row r="372" customFormat="1" ht="15" customHeight="1" x14ac:dyDescent="0.25"/>
    <row r="373" customFormat="1" ht="15" customHeight="1" x14ac:dyDescent="0.25"/>
    <row r="374" customFormat="1" ht="15" customHeight="1" x14ac:dyDescent="0.25"/>
    <row r="375" customFormat="1" ht="15" customHeight="1" x14ac:dyDescent="0.25"/>
    <row r="376" customFormat="1" ht="15" customHeight="1" x14ac:dyDescent="0.25"/>
    <row r="377" customFormat="1" ht="15" customHeight="1" x14ac:dyDescent="0.25"/>
    <row r="378" customFormat="1" ht="15" customHeight="1" x14ac:dyDescent="0.25"/>
    <row r="379" customFormat="1" ht="15" customHeight="1" x14ac:dyDescent="0.25"/>
    <row r="380" customFormat="1" ht="15" customHeight="1" x14ac:dyDescent="0.25"/>
    <row r="381" customFormat="1" ht="15" customHeight="1" x14ac:dyDescent="0.25"/>
    <row r="382" customFormat="1" ht="15" customHeight="1" x14ac:dyDescent="0.25"/>
    <row r="383" customFormat="1" ht="15" customHeight="1" x14ac:dyDescent="0.25"/>
    <row r="384" customFormat="1" ht="15" customHeight="1" x14ac:dyDescent="0.25"/>
    <row r="385" customFormat="1" ht="15" customHeight="1" x14ac:dyDescent="0.25"/>
    <row r="386" customFormat="1" ht="15" customHeight="1" x14ac:dyDescent="0.25"/>
    <row r="387" customFormat="1" ht="15" customHeight="1" x14ac:dyDescent="0.25"/>
    <row r="388" customFormat="1" ht="15" customHeight="1" x14ac:dyDescent="0.25"/>
    <row r="389" customFormat="1" ht="15" customHeight="1" x14ac:dyDescent="0.25"/>
    <row r="390" customFormat="1" ht="15" customHeight="1" x14ac:dyDescent="0.25"/>
    <row r="391" customFormat="1" ht="15" customHeight="1" x14ac:dyDescent="0.25"/>
    <row r="392" customFormat="1" ht="15" customHeight="1" x14ac:dyDescent="0.25"/>
    <row r="393" customFormat="1" ht="15" customHeight="1" x14ac:dyDescent="0.25"/>
    <row r="394" customFormat="1" ht="15" customHeight="1" x14ac:dyDescent="0.25"/>
    <row r="395" customFormat="1" ht="15" customHeight="1" x14ac:dyDescent="0.25"/>
    <row r="396" customFormat="1" ht="15" customHeight="1" x14ac:dyDescent="0.25"/>
    <row r="397" customFormat="1" ht="15" customHeight="1" x14ac:dyDescent="0.25"/>
    <row r="398" customFormat="1" ht="15" customHeight="1" x14ac:dyDescent="0.25"/>
    <row r="399" customFormat="1" ht="15" customHeight="1" x14ac:dyDescent="0.25"/>
    <row r="400" customFormat="1" ht="15" customHeight="1" x14ac:dyDescent="0.25"/>
    <row r="401" customFormat="1" ht="15" customHeight="1" x14ac:dyDescent="0.25"/>
    <row r="402" customFormat="1" ht="15" customHeight="1" x14ac:dyDescent="0.25"/>
    <row r="403" customFormat="1" ht="15" customHeight="1" x14ac:dyDescent="0.25"/>
    <row r="404" customFormat="1" ht="15" customHeight="1" x14ac:dyDescent="0.25"/>
    <row r="405" customFormat="1" ht="15" customHeight="1" x14ac:dyDescent="0.25"/>
    <row r="406" customFormat="1" ht="15" customHeight="1" x14ac:dyDescent="0.25"/>
    <row r="407" customFormat="1" ht="15" customHeight="1" x14ac:dyDescent="0.25"/>
    <row r="408" customFormat="1" ht="15" customHeight="1" x14ac:dyDescent="0.25"/>
    <row r="409" customFormat="1" ht="15" customHeight="1" x14ac:dyDescent="0.25"/>
    <row r="410" customFormat="1" ht="15" customHeight="1" x14ac:dyDescent="0.25"/>
    <row r="411" customFormat="1" ht="15" customHeight="1" x14ac:dyDescent="0.25"/>
    <row r="412" customFormat="1" ht="15" customHeight="1" x14ac:dyDescent="0.25"/>
    <row r="413" customFormat="1" ht="15" customHeight="1" x14ac:dyDescent="0.25"/>
    <row r="414" customFormat="1" ht="15" customHeight="1" x14ac:dyDescent="0.25"/>
    <row r="415" customFormat="1" ht="15" customHeight="1" x14ac:dyDescent="0.25"/>
    <row r="416" customFormat="1" ht="15" customHeight="1" x14ac:dyDescent="0.25"/>
    <row r="417" customFormat="1" ht="15" customHeight="1" x14ac:dyDescent="0.25"/>
    <row r="418" customFormat="1" ht="15" customHeight="1" x14ac:dyDescent="0.25"/>
    <row r="419" customFormat="1" ht="15" customHeight="1" x14ac:dyDescent="0.25"/>
    <row r="420" customFormat="1" ht="15" customHeight="1" x14ac:dyDescent="0.25"/>
    <row r="421" customFormat="1" ht="15" customHeight="1" x14ac:dyDescent="0.25"/>
    <row r="422" customFormat="1" ht="15" customHeight="1" x14ac:dyDescent="0.25"/>
    <row r="423" customFormat="1" ht="15" customHeight="1" x14ac:dyDescent="0.25"/>
    <row r="424" customFormat="1" ht="15" customHeight="1" x14ac:dyDescent="0.25"/>
    <row r="425" customFormat="1" ht="15" customHeight="1" x14ac:dyDescent="0.25"/>
    <row r="426" customFormat="1" ht="15" customHeight="1" x14ac:dyDescent="0.25"/>
    <row r="427" customFormat="1" ht="15" customHeight="1" x14ac:dyDescent="0.25"/>
    <row r="428" customFormat="1" ht="15" customHeight="1" x14ac:dyDescent="0.25"/>
    <row r="429" customFormat="1" ht="15" customHeight="1" x14ac:dyDescent="0.25"/>
    <row r="430" customFormat="1" ht="15" customHeight="1" x14ac:dyDescent="0.25"/>
    <row r="431" customFormat="1" ht="15" customHeight="1" x14ac:dyDescent="0.25"/>
    <row r="432" customFormat="1" ht="15" customHeight="1" x14ac:dyDescent="0.25"/>
    <row r="433" customFormat="1" ht="15" customHeight="1" x14ac:dyDescent="0.25"/>
    <row r="434" customFormat="1" ht="15" customHeight="1" x14ac:dyDescent="0.25"/>
    <row r="435" customFormat="1" ht="15" customHeight="1" x14ac:dyDescent="0.25"/>
    <row r="436" customFormat="1" ht="15" customHeight="1" x14ac:dyDescent="0.25"/>
    <row r="437" customFormat="1" ht="15" customHeight="1" x14ac:dyDescent="0.25"/>
    <row r="438" customFormat="1" ht="15" customHeight="1" x14ac:dyDescent="0.25"/>
    <row r="439" customFormat="1" ht="15" customHeight="1" x14ac:dyDescent="0.25"/>
    <row r="440" customFormat="1" ht="15" customHeight="1" x14ac:dyDescent="0.25"/>
    <row r="441" customFormat="1" ht="15" customHeight="1" x14ac:dyDescent="0.25"/>
    <row r="442" customFormat="1" ht="15" customHeight="1" x14ac:dyDescent="0.25"/>
    <row r="443" customFormat="1" ht="15" customHeight="1" x14ac:dyDescent="0.25"/>
    <row r="444" customFormat="1" ht="15" customHeight="1" x14ac:dyDescent="0.25"/>
    <row r="445" customFormat="1" ht="15" customHeight="1" x14ac:dyDescent="0.25"/>
    <row r="446" customFormat="1" ht="15" customHeight="1" x14ac:dyDescent="0.25"/>
    <row r="447" customFormat="1" ht="15" customHeight="1" x14ac:dyDescent="0.25"/>
    <row r="448" customFormat="1" ht="15" customHeight="1" x14ac:dyDescent="0.25"/>
    <row r="449" customFormat="1" ht="15" customHeight="1" x14ac:dyDescent="0.25"/>
    <row r="450" customFormat="1" ht="15" customHeight="1" x14ac:dyDescent="0.25"/>
    <row r="451" customFormat="1" ht="15" customHeight="1" x14ac:dyDescent="0.25"/>
    <row r="452" customFormat="1" ht="15" customHeight="1" x14ac:dyDescent="0.25"/>
    <row r="453" customFormat="1" ht="15" customHeight="1" x14ac:dyDescent="0.25"/>
    <row r="454" customFormat="1" ht="15" customHeight="1" x14ac:dyDescent="0.25"/>
    <row r="455" customFormat="1" ht="15" customHeight="1" x14ac:dyDescent="0.25"/>
    <row r="456" customFormat="1" ht="15" customHeight="1" x14ac:dyDescent="0.25"/>
    <row r="457" customFormat="1" ht="15" customHeight="1" x14ac:dyDescent="0.25"/>
    <row r="458" customFormat="1" ht="15" customHeight="1" x14ac:dyDescent="0.25"/>
    <row r="459" customFormat="1" ht="15" customHeight="1" x14ac:dyDescent="0.25"/>
    <row r="460" customFormat="1" ht="15" customHeight="1" x14ac:dyDescent="0.25"/>
    <row r="461" customFormat="1" ht="15" customHeight="1" x14ac:dyDescent="0.25"/>
    <row r="462" customFormat="1" ht="15" customHeight="1" x14ac:dyDescent="0.25"/>
    <row r="463" customFormat="1" ht="15" customHeight="1" x14ac:dyDescent="0.25"/>
    <row r="464" customFormat="1" ht="15" customHeight="1" x14ac:dyDescent="0.25"/>
    <row r="465" customFormat="1" ht="15" customHeight="1" x14ac:dyDescent="0.25"/>
    <row r="466" customFormat="1" ht="15" customHeight="1" x14ac:dyDescent="0.25"/>
    <row r="467" customFormat="1" ht="15" customHeight="1" x14ac:dyDescent="0.25"/>
    <row r="468" customFormat="1" ht="15" customHeight="1" x14ac:dyDescent="0.25"/>
    <row r="469" customFormat="1" ht="15" customHeight="1" x14ac:dyDescent="0.25"/>
    <row r="470" customFormat="1" ht="15" customHeight="1" x14ac:dyDescent="0.25"/>
    <row r="471" customFormat="1" ht="15" customHeight="1" x14ac:dyDescent="0.25"/>
    <row r="472" customFormat="1" ht="15" customHeight="1" x14ac:dyDescent="0.25"/>
    <row r="473" customFormat="1" ht="15" customHeight="1" x14ac:dyDescent="0.25"/>
    <row r="474" customFormat="1" ht="15" customHeight="1" x14ac:dyDescent="0.25"/>
    <row r="475" customFormat="1" ht="15" customHeight="1" x14ac:dyDescent="0.25"/>
    <row r="476" customFormat="1" ht="15" customHeight="1" x14ac:dyDescent="0.25"/>
    <row r="477" customFormat="1" ht="15" customHeight="1" x14ac:dyDescent="0.25"/>
    <row r="478" customFormat="1" ht="15" customHeight="1" x14ac:dyDescent="0.25"/>
    <row r="479" customFormat="1" ht="15" customHeight="1" x14ac:dyDescent="0.25"/>
    <row r="480" customFormat="1" ht="15" customHeight="1" x14ac:dyDescent="0.25"/>
    <row r="481" customFormat="1" ht="15" customHeight="1" x14ac:dyDescent="0.25"/>
    <row r="482" customFormat="1" ht="15" customHeight="1" x14ac:dyDescent="0.25"/>
    <row r="483" customFormat="1" ht="15" customHeight="1" x14ac:dyDescent="0.25"/>
    <row r="484" customFormat="1" ht="15" customHeight="1" x14ac:dyDescent="0.25"/>
    <row r="485" customFormat="1" ht="15" customHeight="1" x14ac:dyDescent="0.25"/>
    <row r="486" customFormat="1" ht="15" customHeight="1" x14ac:dyDescent="0.25"/>
    <row r="487" customFormat="1" ht="15" customHeight="1" x14ac:dyDescent="0.25"/>
    <row r="488" customFormat="1" ht="15" customHeight="1" x14ac:dyDescent="0.25"/>
    <row r="489" customFormat="1" ht="15" customHeight="1" x14ac:dyDescent="0.25"/>
    <row r="490" customFormat="1" ht="15" customHeight="1" x14ac:dyDescent="0.25"/>
    <row r="491" customFormat="1" ht="15" customHeight="1" x14ac:dyDescent="0.25"/>
    <row r="492" customFormat="1" ht="15" customHeight="1" x14ac:dyDescent="0.25"/>
    <row r="493" customFormat="1" ht="15" customHeight="1" x14ac:dyDescent="0.25"/>
    <row r="494" customFormat="1" ht="15" customHeight="1" x14ac:dyDescent="0.25"/>
    <row r="495" customFormat="1" ht="15" customHeight="1" x14ac:dyDescent="0.25"/>
    <row r="496" customFormat="1" ht="15" customHeight="1" x14ac:dyDescent="0.25"/>
    <row r="497" customFormat="1" ht="15" customHeight="1" x14ac:dyDescent="0.25"/>
    <row r="498" customFormat="1" ht="15" customHeight="1" x14ac:dyDescent="0.25"/>
    <row r="499" customFormat="1" ht="15" customHeight="1" x14ac:dyDescent="0.25"/>
    <row r="500" customFormat="1" ht="15" customHeight="1" x14ac:dyDescent="0.25"/>
    <row r="501" customFormat="1" ht="15" customHeight="1" x14ac:dyDescent="0.25"/>
    <row r="502" customFormat="1" ht="15" customHeight="1" x14ac:dyDescent="0.25"/>
    <row r="503" customFormat="1" ht="15" customHeight="1" x14ac:dyDescent="0.25"/>
    <row r="504" customFormat="1" ht="15" customHeight="1" x14ac:dyDescent="0.25"/>
    <row r="505" customFormat="1" ht="15" customHeight="1" x14ac:dyDescent="0.25"/>
    <row r="506" customFormat="1" ht="15" customHeight="1" x14ac:dyDescent="0.25"/>
    <row r="507" customFormat="1" ht="15" customHeight="1" x14ac:dyDescent="0.25"/>
    <row r="508" customFormat="1" ht="15" customHeight="1" x14ac:dyDescent="0.25"/>
    <row r="509" customFormat="1" ht="15" customHeight="1" x14ac:dyDescent="0.25"/>
    <row r="510" customFormat="1" ht="15" customHeight="1" x14ac:dyDescent="0.25"/>
    <row r="511" customFormat="1" ht="15" customHeight="1" x14ac:dyDescent="0.25"/>
    <row r="512" customFormat="1" ht="15" customHeight="1" x14ac:dyDescent="0.25"/>
    <row r="513" customFormat="1" ht="15" customHeight="1" x14ac:dyDescent="0.25"/>
    <row r="514" customFormat="1" ht="15" customHeight="1" x14ac:dyDescent="0.25"/>
    <row r="515" customFormat="1" ht="15" customHeight="1" x14ac:dyDescent="0.25"/>
    <row r="516" customFormat="1" ht="15" customHeight="1" x14ac:dyDescent="0.25"/>
    <row r="517" customFormat="1" ht="15" customHeight="1" x14ac:dyDescent="0.25"/>
    <row r="518" customFormat="1" ht="15" customHeight="1" x14ac:dyDescent="0.25"/>
    <row r="519" customFormat="1" ht="15" customHeight="1" x14ac:dyDescent="0.25"/>
    <row r="520" customFormat="1" ht="15" customHeight="1" x14ac:dyDescent="0.25"/>
    <row r="521" customFormat="1" ht="15" customHeight="1" x14ac:dyDescent="0.25"/>
    <row r="522" customFormat="1" ht="15" customHeight="1" x14ac:dyDescent="0.25"/>
    <row r="523" customFormat="1" ht="15" customHeight="1" x14ac:dyDescent="0.25"/>
    <row r="524" customFormat="1" ht="15" customHeight="1" x14ac:dyDescent="0.25"/>
    <row r="525" customFormat="1" ht="15" customHeight="1" x14ac:dyDescent="0.25"/>
    <row r="526" customFormat="1" ht="15" customHeight="1" x14ac:dyDescent="0.25"/>
    <row r="527" customFormat="1" ht="15" customHeight="1" x14ac:dyDescent="0.25"/>
    <row r="528" customFormat="1" ht="15" customHeight="1" x14ac:dyDescent="0.25"/>
    <row r="529" customFormat="1" ht="15" customHeight="1" x14ac:dyDescent="0.25"/>
    <row r="530" customFormat="1" ht="15" customHeight="1" x14ac:dyDescent="0.25"/>
    <row r="531" customFormat="1" ht="15" customHeight="1" x14ac:dyDescent="0.25"/>
    <row r="532" customFormat="1" ht="15" customHeight="1" x14ac:dyDescent="0.25"/>
    <row r="533" customFormat="1" ht="15" customHeight="1" x14ac:dyDescent="0.25"/>
    <row r="534" customFormat="1" ht="15" customHeight="1" x14ac:dyDescent="0.25"/>
    <row r="535" customFormat="1" ht="15" customHeight="1" x14ac:dyDescent="0.25"/>
    <row r="536" customFormat="1" ht="15" customHeight="1" x14ac:dyDescent="0.25"/>
    <row r="537" customFormat="1" ht="15" customHeight="1" x14ac:dyDescent="0.25"/>
    <row r="538" customFormat="1" ht="15" customHeight="1" x14ac:dyDescent="0.25"/>
    <row r="539" customFormat="1" ht="15" customHeight="1" x14ac:dyDescent="0.25"/>
    <row r="540" customFormat="1" ht="15" customHeight="1" x14ac:dyDescent="0.25"/>
    <row r="541" customFormat="1" ht="15" customHeight="1" x14ac:dyDescent="0.25"/>
    <row r="542" customFormat="1" ht="15" customHeight="1" x14ac:dyDescent="0.25"/>
    <row r="543" customFormat="1" ht="15" customHeight="1" x14ac:dyDescent="0.25"/>
    <row r="544" customFormat="1" ht="15" customHeight="1" x14ac:dyDescent="0.25"/>
    <row r="545" customFormat="1" ht="15" customHeight="1" x14ac:dyDescent="0.25"/>
    <row r="546" customFormat="1" ht="15" customHeight="1" x14ac:dyDescent="0.25"/>
    <row r="547" customFormat="1" ht="15" customHeight="1" x14ac:dyDescent="0.25"/>
    <row r="548" customFormat="1" ht="15" customHeight="1" x14ac:dyDescent="0.25"/>
    <row r="549" customFormat="1" ht="15" customHeight="1" x14ac:dyDescent="0.25"/>
    <row r="550" customFormat="1" ht="15" customHeight="1" x14ac:dyDescent="0.25"/>
    <row r="551" customFormat="1" ht="15" customHeight="1" x14ac:dyDescent="0.25"/>
    <row r="552" customFormat="1" ht="15" customHeight="1" x14ac:dyDescent="0.25"/>
    <row r="553" customFormat="1" ht="15" customHeight="1" x14ac:dyDescent="0.25"/>
    <row r="554" customFormat="1" ht="15" customHeight="1" x14ac:dyDescent="0.25"/>
    <row r="555" customFormat="1" ht="15" customHeight="1" x14ac:dyDescent="0.25"/>
    <row r="556" customFormat="1" ht="15" customHeight="1" x14ac:dyDescent="0.25"/>
    <row r="557" customFormat="1" ht="15" customHeight="1" x14ac:dyDescent="0.25"/>
    <row r="558" customFormat="1" ht="15" customHeight="1" x14ac:dyDescent="0.25"/>
    <row r="559" customFormat="1" ht="15" customHeight="1" x14ac:dyDescent="0.25"/>
    <row r="560" customFormat="1" ht="15" customHeight="1" x14ac:dyDescent="0.25"/>
    <row r="561" customFormat="1" ht="15" customHeight="1" x14ac:dyDescent="0.25"/>
    <row r="562" customFormat="1" ht="15" customHeight="1" x14ac:dyDescent="0.25"/>
    <row r="563" customFormat="1" ht="15" customHeight="1" x14ac:dyDescent="0.25"/>
    <row r="564" customFormat="1" ht="15" customHeight="1" x14ac:dyDescent="0.25"/>
    <row r="565" customFormat="1" ht="15" customHeight="1" x14ac:dyDescent="0.25"/>
    <row r="566" customFormat="1" ht="15" customHeight="1" x14ac:dyDescent="0.25"/>
    <row r="567" customFormat="1" ht="15" customHeight="1" x14ac:dyDescent="0.25"/>
    <row r="568" customFormat="1" ht="15" customHeight="1" x14ac:dyDescent="0.25"/>
    <row r="569" customFormat="1" ht="15" customHeight="1" x14ac:dyDescent="0.25"/>
    <row r="570" customFormat="1" ht="15" customHeight="1" x14ac:dyDescent="0.25"/>
    <row r="571" customFormat="1" ht="15" customHeight="1" x14ac:dyDescent="0.25"/>
    <row r="572" customFormat="1" ht="15" customHeight="1" x14ac:dyDescent="0.25"/>
    <row r="573" customFormat="1" ht="15" customHeight="1" x14ac:dyDescent="0.25"/>
    <row r="574" customFormat="1" ht="15" customHeight="1" x14ac:dyDescent="0.25"/>
    <row r="575" customFormat="1" ht="15" customHeight="1" x14ac:dyDescent="0.25"/>
    <row r="576" customFormat="1" ht="15" customHeight="1" x14ac:dyDescent="0.25"/>
    <row r="577" customFormat="1" ht="15" customHeight="1" x14ac:dyDescent="0.25"/>
    <row r="578" customFormat="1" ht="15" customHeight="1" x14ac:dyDescent="0.25"/>
    <row r="579" customFormat="1" ht="15" customHeight="1" x14ac:dyDescent="0.25"/>
    <row r="580" customFormat="1" ht="15" customHeight="1" x14ac:dyDescent="0.25"/>
    <row r="581" customFormat="1" ht="15" customHeight="1" x14ac:dyDescent="0.25"/>
    <row r="582" customFormat="1" ht="15" customHeight="1" x14ac:dyDescent="0.25"/>
    <row r="583" customFormat="1" ht="15" customHeight="1" x14ac:dyDescent="0.25"/>
    <row r="584" customFormat="1" ht="15" customHeight="1" x14ac:dyDescent="0.25"/>
    <row r="585" customFormat="1" ht="15" customHeight="1" x14ac:dyDescent="0.25"/>
    <row r="586" customFormat="1" ht="15" customHeight="1" x14ac:dyDescent="0.25"/>
    <row r="587" customFormat="1" ht="15" customHeight="1" x14ac:dyDescent="0.25"/>
    <row r="588" customFormat="1" ht="15" customHeight="1" x14ac:dyDescent="0.25"/>
    <row r="589" customFormat="1" ht="15" customHeight="1" x14ac:dyDescent="0.25"/>
    <row r="590" customFormat="1" ht="15" customHeight="1" x14ac:dyDescent="0.25"/>
    <row r="591" customFormat="1" ht="15" customHeight="1" x14ac:dyDescent="0.25"/>
    <row r="592" customFormat="1" ht="15" customHeight="1" x14ac:dyDescent="0.25"/>
    <row r="593" customFormat="1" ht="15" customHeight="1" x14ac:dyDescent="0.25"/>
    <row r="594" customFormat="1" ht="15" customHeight="1" x14ac:dyDescent="0.25"/>
    <row r="595" customFormat="1" ht="15" customHeight="1" x14ac:dyDescent="0.25"/>
    <row r="596" customFormat="1" ht="15" customHeight="1" x14ac:dyDescent="0.25"/>
    <row r="597" customFormat="1" ht="15" customHeight="1" x14ac:dyDescent="0.25"/>
    <row r="598" customFormat="1" ht="15" customHeight="1" x14ac:dyDescent="0.25"/>
    <row r="599" customFormat="1" ht="15" customHeight="1" x14ac:dyDescent="0.25"/>
    <row r="600" customFormat="1" ht="15" customHeight="1" x14ac:dyDescent="0.25"/>
    <row r="601" customFormat="1" ht="15" customHeight="1" x14ac:dyDescent="0.25"/>
    <row r="602" customFormat="1" ht="15" customHeight="1" x14ac:dyDescent="0.25"/>
    <row r="603" customFormat="1" ht="15" customHeight="1" x14ac:dyDescent="0.25"/>
    <row r="604" customFormat="1" ht="15" customHeight="1" x14ac:dyDescent="0.25"/>
    <row r="605" customFormat="1" ht="15" customHeight="1" x14ac:dyDescent="0.25"/>
    <row r="606" customFormat="1" ht="15" customHeight="1" x14ac:dyDescent="0.25"/>
    <row r="607" customFormat="1" ht="15" customHeight="1" x14ac:dyDescent="0.25"/>
    <row r="608" customFormat="1" ht="15" customHeight="1" x14ac:dyDescent="0.25"/>
    <row r="609" customFormat="1" ht="15" customHeight="1" x14ac:dyDescent="0.25"/>
    <row r="610" customFormat="1" ht="15" customHeight="1" x14ac:dyDescent="0.25"/>
    <row r="611" customFormat="1" ht="15" customHeight="1" x14ac:dyDescent="0.25"/>
    <row r="612" customFormat="1" ht="15" customHeight="1" x14ac:dyDescent="0.25"/>
    <row r="613" customFormat="1" ht="15" customHeight="1" x14ac:dyDescent="0.25"/>
    <row r="614" customFormat="1" ht="15" customHeight="1" x14ac:dyDescent="0.25"/>
    <row r="615" customFormat="1" ht="15" customHeight="1" x14ac:dyDescent="0.25"/>
    <row r="616" customFormat="1" ht="15" customHeight="1" x14ac:dyDescent="0.25"/>
    <row r="617" customFormat="1" ht="15" customHeight="1" x14ac:dyDescent="0.25"/>
    <row r="618" customFormat="1" ht="15" customHeight="1" x14ac:dyDescent="0.25"/>
    <row r="619" customFormat="1" ht="15" customHeight="1" x14ac:dyDescent="0.25"/>
    <row r="620" customFormat="1" ht="15" customHeight="1" x14ac:dyDescent="0.25"/>
    <row r="621" customFormat="1" ht="15" customHeight="1" x14ac:dyDescent="0.25"/>
  </sheetData>
  <mergeCells count="139">
    <mergeCell ref="A28:H28"/>
    <mergeCell ref="E55:F56"/>
    <mergeCell ref="G55:H56"/>
    <mergeCell ref="B55:C56"/>
    <mergeCell ref="C51:E51"/>
    <mergeCell ref="C52:E52"/>
    <mergeCell ref="C53:E53"/>
    <mergeCell ref="C54:E54"/>
    <mergeCell ref="F43:F44"/>
    <mergeCell ref="G43:G44"/>
    <mergeCell ref="I55:I56"/>
    <mergeCell ref="A65:L65"/>
    <mergeCell ref="J62:K63"/>
    <mergeCell ref="L62:M64"/>
    <mergeCell ref="G64:H64"/>
    <mergeCell ref="J64:K64"/>
    <mergeCell ref="A62:A64"/>
    <mergeCell ref="B62:E63"/>
    <mergeCell ref="F62:F63"/>
    <mergeCell ref="G62:H63"/>
    <mergeCell ref="I62:I63"/>
    <mergeCell ref="A56:A60"/>
    <mergeCell ref="E57:F57"/>
    <mergeCell ref="G57:H57"/>
    <mergeCell ref="E58:F58"/>
    <mergeCell ref="G58:H58"/>
    <mergeCell ref="E59:F59"/>
    <mergeCell ref="G59:H59"/>
    <mergeCell ref="E60:F60"/>
    <mergeCell ref="G60:H60"/>
    <mergeCell ref="J55:J56"/>
    <mergeCell ref="K55:K56"/>
    <mergeCell ref="L55:L56"/>
    <mergeCell ref="H43:H44"/>
    <mergeCell ref="I43:I44"/>
    <mergeCell ref="J43:J44"/>
    <mergeCell ref="K40:K44"/>
    <mergeCell ref="L40:L44"/>
    <mergeCell ref="K45:M45"/>
    <mergeCell ref="M55:M56"/>
    <mergeCell ref="I41:I42"/>
    <mergeCell ref="A43:A54"/>
    <mergeCell ref="C49:E49"/>
    <mergeCell ref="C50:E50"/>
    <mergeCell ref="C46:E46"/>
    <mergeCell ref="C47:E47"/>
    <mergeCell ref="C48:E48"/>
    <mergeCell ref="B43:E44"/>
    <mergeCell ref="H36:J36"/>
    <mergeCell ref="L36:M36"/>
    <mergeCell ref="B45:E45"/>
    <mergeCell ref="M40:M44"/>
    <mergeCell ref="J41:J42"/>
    <mergeCell ref="A41:A42"/>
    <mergeCell ref="B41:E42"/>
    <mergeCell ref="F41:F42"/>
    <mergeCell ref="G41:G42"/>
    <mergeCell ref="H41:H42"/>
    <mergeCell ref="A37:A39"/>
    <mergeCell ref="B37:M37"/>
    <mergeCell ref="B38:M39"/>
    <mergeCell ref="L34:M34"/>
    <mergeCell ref="A35:F35"/>
    <mergeCell ref="H35:J35"/>
    <mergeCell ref="L35:M35"/>
    <mergeCell ref="A34:F34"/>
    <mergeCell ref="H34:J34"/>
    <mergeCell ref="B36:E36"/>
    <mergeCell ref="A29:A31"/>
    <mergeCell ref="B29:E30"/>
    <mergeCell ref="F29:F30"/>
    <mergeCell ref="G29:H30"/>
    <mergeCell ref="J29:K30"/>
    <mergeCell ref="L29:M31"/>
    <mergeCell ref="G31:H31"/>
    <mergeCell ref="J31:K31"/>
    <mergeCell ref="I29:I30"/>
    <mergeCell ref="A32:L32"/>
    <mergeCell ref="K12:M12"/>
    <mergeCell ref="L22:L23"/>
    <mergeCell ref="K22:K23"/>
    <mergeCell ref="G27:H27"/>
    <mergeCell ref="E27:F27"/>
    <mergeCell ref="B22:C23"/>
    <mergeCell ref="A23:A27"/>
    <mergeCell ref="M22:M23"/>
    <mergeCell ref="E24:F24"/>
    <mergeCell ref="E25:F25"/>
    <mergeCell ref="E26:F26"/>
    <mergeCell ref="K7:K11"/>
    <mergeCell ref="I22:I23"/>
    <mergeCell ref="G25:H25"/>
    <mergeCell ref="G26:H26"/>
    <mergeCell ref="J22:J23"/>
    <mergeCell ref="G24:H24"/>
    <mergeCell ref="J8:J9"/>
    <mergeCell ref="H8:H9"/>
    <mergeCell ref="A10:A21"/>
    <mergeCell ref="G22:H23"/>
    <mergeCell ref="E22:F23"/>
    <mergeCell ref="I8:I9"/>
    <mergeCell ref="F10:F11"/>
    <mergeCell ref="B10:E11"/>
    <mergeCell ref="G10:G11"/>
    <mergeCell ref="B8:E9"/>
    <mergeCell ref="F8:F9"/>
    <mergeCell ref="G8:G9"/>
    <mergeCell ref="C21:E21"/>
    <mergeCell ref="C15:E15"/>
    <mergeCell ref="C18:E18"/>
    <mergeCell ref="C19:E19"/>
    <mergeCell ref="C20:E20"/>
    <mergeCell ref="C16:E16"/>
    <mergeCell ref="H2:J2"/>
    <mergeCell ref="I10:I11"/>
    <mergeCell ref="J10:J11"/>
    <mergeCell ref="B12:E12"/>
    <mergeCell ref="H10:H11"/>
    <mergeCell ref="C13:E13"/>
    <mergeCell ref="A4:A6"/>
    <mergeCell ref="L7:L11"/>
    <mergeCell ref="B5:M6"/>
    <mergeCell ref="A1:F1"/>
    <mergeCell ref="B3:E3"/>
    <mergeCell ref="A2:F2"/>
    <mergeCell ref="B4:M4"/>
    <mergeCell ref="L1:M1"/>
    <mergeCell ref="L2:M2"/>
    <mergeCell ref="H1:J1"/>
    <mergeCell ref="A61:H61"/>
    <mergeCell ref="D55:D56"/>
    <mergeCell ref="D22:D23"/>
    <mergeCell ref="N1:N65"/>
    <mergeCell ref="A8:A9"/>
    <mergeCell ref="L3:M3"/>
    <mergeCell ref="C17:E17"/>
    <mergeCell ref="C14:E14"/>
    <mergeCell ref="M7:M11"/>
    <mergeCell ref="H3:J3"/>
  </mergeCells>
  <phoneticPr fontId="0" type="noConversion"/>
  <dataValidations count="4">
    <dataValidation type="list" allowBlank="1" showInputMessage="1" showErrorMessage="1" sqref="F8:J11 F41:J44">
      <formula1>"Click Here, Before 7 am, 7am, 8 am, 9 am, 10 am, 11am, 12 pm, 1 pm, 2 pm, 3 pm, 4 pm, 5 pm, 6 pm, 7 pm, After 7 pm"</formula1>
    </dataValidation>
    <dataValidation type="list" allowBlank="1" showInputMessage="1" showErrorMessage="1" sqref="C24:C27 C57:C60">
      <formula1>"Click Here, Air, Bus, Train, Personal Car"</formula1>
    </dataValidation>
    <dataValidation allowBlank="1" showInputMessage="1" showErrorMessage="1" promptTitle="More Information Requested" prompt="If &quot;Yes&quot;, please list the billing period that the charge appeared on your MasterCard statement." sqref="G29:H30 J29 G62:H63 J62"/>
    <dataValidation type="list" allowBlank="1" showInputMessage="1" showErrorMessage="1" sqref="G31:H31 J31:K31 G64:H64 J64:K64">
      <formula1>"Click here, January, February, March, April, May, June, July, August, September, October, November, December"</formula1>
    </dataValidation>
  </dataValidations>
  <printOptions horizontalCentered="1"/>
  <pageMargins left="0.25" right="0.25" top="0.25" bottom="0.25" header="0.25" footer="0.25"/>
  <pageSetup scale="79" orientation="portrait" horizontalDpi="4294967295" vertic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404" r:id="rId4" name="Button 92">
              <controlPr defaultSize="0" print="0" autoFill="0" autoPict="0" macro="[0]!ClearForm_Page3">
                <anchor moveWithCells="1">
                  <from>
                    <xdr:col>14</xdr:col>
                    <xdr:colOff>228600</xdr:colOff>
                    <xdr:row>0</xdr:row>
                    <xdr:rowOff>76200</xdr:rowOff>
                  </from>
                  <to>
                    <xdr:col>16</xdr:col>
                    <xdr:colOff>400050</xdr:colOff>
                    <xdr:row>4</xdr:row>
                    <xdr:rowOff>47625</xdr:rowOff>
                  </to>
                </anchor>
              </controlPr>
            </control>
          </mc:Choice>
        </mc:AlternateContent>
        <mc:AlternateContent xmlns:mc="http://schemas.openxmlformats.org/markup-compatibility/2006">
          <mc:Choice Requires="x14">
            <control shapeId="13371" r:id="rId5" name="Check Box 59">
              <controlPr locked="0" defaultSize="0" autoFill="0" autoLine="0" autoPict="0">
                <anchor moveWithCells="1" sizeWithCells="1">
                  <from>
                    <xdr:col>5</xdr:col>
                    <xdr:colOff>0</xdr:colOff>
                    <xdr:row>44</xdr:row>
                    <xdr:rowOff>285750</xdr:rowOff>
                  </from>
                  <to>
                    <xdr:col>5</xdr:col>
                    <xdr:colOff>352425</xdr:colOff>
                    <xdr:row>44</xdr:row>
                    <xdr:rowOff>504825</xdr:rowOff>
                  </to>
                </anchor>
              </controlPr>
            </control>
          </mc:Choice>
        </mc:AlternateContent>
        <mc:AlternateContent xmlns:mc="http://schemas.openxmlformats.org/markup-compatibility/2006">
          <mc:Choice Requires="x14">
            <control shapeId="13372" r:id="rId6" name="Check Box 60">
              <controlPr locked="0" defaultSize="0" autoFill="0" autoLine="0" autoPict="0">
                <anchor moveWithCells="1" sizeWithCells="1">
                  <from>
                    <xdr:col>5</xdr:col>
                    <xdr:colOff>0</xdr:colOff>
                    <xdr:row>44</xdr:row>
                    <xdr:rowOff>152400</xdr:rowOff>
                  </from>
                  <to>
                    <xdr:col>5</xdr:col>
                    <xdr:colOff>371475</xdr:colOff>
                    <xdr:row>44</xdr:row>
                    <xdr:rowOff>352425</xdr:rowOff>
                  </to>
                </anchor>
              </controlPr>
            </control>
          </mc:Choice>
        </mc:AlternateContent>
        <mc:AlternateContent xmlns:mc="http://schemas.openxmlformats.org/markup-compatibility/2006">
          <mc:Choice Requires="x14">
            <control shapeId="13373" r:id="rId7" name="Check Box 61">
              <controlPr locked="0" defaultSize="0" autoFill="0" autoLine="0" autoPict="0">
                <anchor moveWithCells="1" sizeWithCells="1">
                  <from>
                    <xdr:col>5</xdr:col>
                    <xdr:colOff>0</xdr:colOff>
                    <xdr:row>44</xdr:row>
                    <xdr:rowOff>0</xdr:rowOff>
                  </from>
                  <to>
                    <xdr:col>5</xdr:col>
                    <xdr:colOff>419100</xdr:colOff>
                    <xdr:row>44</xdr:row>
                    <xdr:rowOff>219075</xdr:rowOff>
                  </to>
                </anchor>
              </controlPr>
            </control>
          </mc:Choice>
        </mc:AlternateContent>
        <mc:AlternateContent xmlns:mc="http://schemas.openxmlformats.org/markup-compatibility/2006">
          <mc:Choice Requires="x14">
            <control shapeId="13374" r:id="rId8" name="Check Box 62">
              <controlPr locked="0" defaultSize="0" autoFill="0" autoLine="0" autoPict="0">
                <anchor moveWithCells="1" sizeWithCells="1">
                  <from>
                    <xdr:col>5</xdr:col>
                    <xdr:colOff>266700</xdr:colOff>
                    <xdr:row>44</xdr:row>
                    <xdr:rowOff>0</xdr:rowOff>
                  </from>
                  <to>
                    <xdr:col>5</xdr:col>
                    <xdr:colOff>685800</xdr:colOff>
                    <xdr:row>44</xdr:row>
                    <xdr:rowOff>219075</xdr:rowOff>
                  </to>
                </anchor>
              </controlPr>
            </control>
          </mc:Choice>
        </mc:AlternateContent>
        <mc:AlternateContent xmlns:mc="http://schemas.openxmlformats.org/markup-compatibility/2006">
          <mc:Choice Requires="x14">
            <control shapeId="13375" r:id="rId9" name="Check Box 63">
              <controlPr locked="0" defaultSize="0" autoFill="0" autoLine="0" autoPict="0" altText="H/C">
                <anchor moveWithCells="1" sizeWithCells="1">
                  <from>
                    <xdr:col>5</xdr:col>
                    <xdr:colOff>266700</xdr:colOff>
                    <xdr:row>44</xdr:row>
                    <xdr:rowOff>152400</xdr:rowOff>
                  </from>
                  <to>
                    <xdr:col>5</xdr:col>
                    <xdr:colOff>695325</xdr:colOff>
                    <xdr:row>44</xdr:row>
                    <xdr:rowOff>352425</xdr:rowOff>
                  </to>
                </anchor>
              </controlPr>
            </control>
          </mc:Choice>
        </mc:AlternateContent>
        <mc:AlternateContent xmlns:mc="http://schemas.openxmlformats.org/markup-compatibility/2006">
          <mc:Choice Requires="x14">
            <control shapeId="13376" r:id="rId10" name="Check Box 64">
              <controlPr locked="0" defaultSize="0" autoFill="0" autoLine="0" autoPict="0">
                <anchor moveWithCells="1" sizeWithCells="1">
                  <from>
                    <xdr:col>5</xdr:col>
                    <xdr:colOff>266700</xdr:colOff>
                    <xdr:row>44</xdr:row>
                    <xdr:rowOff>295275</xdr:rowOff>
                  </from>
                  <to>
                    <xdr:col>5</xdr:col>
                    <xdr:colOff>695325</xdr:colOff>
                    <xdr:row>45</xdr:row>
                    <xdr:rowOff>0</xdr:rowOff>
                  </to>
                </anchor>
              </controlPr>
            </control>
          </mc:Choice>
        </mc:AlternateContent>
        <mc:AlternateContent xmlns:mc="http://schemas.openxmlformats.org/markup-compatibility/2006">
          <mc:Choice Requires="x14">
            <control shapeId="13377" r:id="rId11" name="Check Box 65">
              <controlPr locked="0" defaultSize="0" autoFill="0" autoLine="0" autoPict="0">
                <anchor moveWithCells="1" sizeWithCells="1">
                  <from>
                    <xdr:col>5</xdr:col>
                    <xdr:colOff>695325</xdr:colOff>
                    <xdr:row>44</xdr:row>
                    <xdr:rowOff>285750</xdr:rowOff>
                  </from>
                  <to>
                    <xdr:col>6</xdr:col>
                    <xdr:colOff>352425</xdr:colOff>
                    <xdr:row>44</xdr:row>
                    <xdr:rowOff>504825</xdr:rowOff>
                  </to>
                </anchor>
              </controlPr>
            </control>
          </mc:Choice>
        </mc:AlternateContent>
        <mc:AlternateContent xmlns:mc="http://schemas.openxmlformats.org/markup-compatibility/2006">
          <mc:Choice Requires="x14">
            <control shapeId="13378" r:id="rId12" name="Check Box 66">
              <controlPr locked="0" defaultSize="0" autoFill="0" autoLine="0" autoPict="0">
                <anchor moveWithCells="1" sizeWithCells="1">
                  <from>
                    <xdr:col>5</xdr:col>
                    <xdr:colOff>695325</xdr:colOff>
                    <xdr:row>44</xdr:row>
                    <xdr:rowOff>152400</xdr:rowOff>
                  </from>
                  <to>
                    <xdr:col>6</xdr:col>
                    <xdr:colOff>371475</xdr:colOff>
                    <xdr:row>44</xdr:row>
                    <xdr:rowOff>352425</xdr:rowOff>
                  </to>
                </anchor>
              </controlPr>
            </control>
          </mc:Choice>
        </mc:AlternateContent>
        <mc:AlternateContent xmlns:mc="http://schemas.openxmlformats.org/markup-compatibility/2006">
          <mc:Choice Requires="x14">
            <control shapeId="13379" r:id="rId13" name="Check Box 67">
              <controlPr locked="0" defaultSize="0" autoFill="0" autoLine="0" autoPict="0">
                <anchor moveWithCells="1" sizeWithCells="1">
                  <from>
                    <xdr:col>5</xdr:col>
                    <xdr:colOff>695325</xdr:colOff>
                    <xdr:row>44</xdr:row>
                    <xdr:rowOff>0</xdr:rowOff>
                  </from>
                  <to>
                    <xdr:col>6</xdr:col>
                    <xdr:colOff>419100</xdr:colOff>
                    <xdr:row>44</xdr:row>
                    <xdr:rowOff>219075</xdr:rowOff>
                  </to>
                </anchor>
              </controlPr>
            </control>
          </mc:Choice>
        </mc:AlternateContent>
        <mc:AlternateContent xmlns:mc="http://schemas.openxmlformats.org/markup-compatibility/2006">
          <mc:Choice Requires="x14">
            <control shapeId="13380" r:id="rId14" name="Check Box 68">
              <controlPr locked="0" defaultSize="0" autoFill="0" autoLine="0" autoPict="0">
                <anchor moveWithCells="1" sizeWithCells="1">
                  <from>
                    <xdr:col>6</xdr:col>
                    <xdr:colOff>257175</xdr:colOff>
                    <xdr:row>44</xdr:row>
                    <xdr:rowOff>0</xdr:rowOff>
                  </from>
                  <to>
                    <xdr:col>6</xdr:col>
                    <xdr:colOff>666750</xdr:colOff>
                    <xdr:row>44</xdr:row>
                    <xdr:rowOff>219075</xdr:rowOff>
                  </to>
                </anchor>
              </controlPr>
            </control>
          </mc:Choice>
        </mc:AlternateContent>
        <mc:AlternateContent xmlns:mc="http://schemas.openxmlformats.org/markup-compatibility/2006">
          <mc:Choice Requires="x14">
            <control shapeId="13381" r:id="rId15" name="Check Box 69">
              <controlPr locked="0" defaultSize="0" autoFill="0" autoLine="0" autoPict="0" altText="H/C">
                <anchor moveWithCells="1" sizeWithCells="1">
                  <from>
                    <xdr:col>6</xdr:col>
                    <xdr:colOff>257175</xdr:colOff>
                    <xdr:row>44</xdr:row>
                    <xdr:rowOff>152400</xdr:rowOff>
                  </from>
                  <to>
                    <xdr:col>6</xdr:col>
                    <xdr:colOff>676275</xdr:colOff>
                    <xdr:row>44</xdr:row>
                    <xdr:rowOff>352425</xdr:rowOff>
                  </to>
                </anchor>
              </controlPr>
            </control>
          </mc:Choice>
        </mc:AlternateContent>
        <mc:AlternateContent xmlns:mc="http://schemas.openxmlformats.org/markup-compatibility/2006">
          <mc:Choice Requires="x14">
            <control shapeId="13382" r:id="rId16" name="Check Box 70">
              <controlPr locked="0" defaultSize="0" autoFill="0" autoLine="0" autoPict="0">
                <anchor moveWithCells="1" sizeWithCells="1">
                  <from>
                    <xdr:col>6</xdr:col>
                    <xdr:colOff>257175</xdr:colOff>
                    <xdr:row>44</xdr:row>
                    <xdr:rowOff>295275</xdr:rowOff>
                  </from>
                  <to>
                    <xdr:col>6</xdr:col>
                    <xdr:colOff>676275</xdr:colOff>
                    <xdr:row>45</xdr:row>
                    <xdr:rowOff>0</xdr:rowOff>
                  </to>
                </anchor>
              </controlPr>
            </control>
          </mc:Choice>
        </mc:AlternateContent>
        <mc:AlternateContent xmlns:mc="http://schemas.openxmlformats.org/markup-compatibility/2006">
          <mc:Choice Requires="x14">
            <control shapeId="13383" r:id="rId17" name="Check Box 71">
              <controlPr locked="0" defaultSize="0" autoFill="0" autoLine="0" autoPict="0">
                <anchor moveWithCells="1" sizeWithCells="1">
                  <from>
                    <xdr:col>6</xdr:col>
                    <xdr:colOff>685800</xdr:colOff>
                    <xdr:row>44</xdr:row>
                    <xdr:rowOff>285750</xdr:rowOff>
                  </from>
                  <to>
                    <xdr:col>7</xdr:col>
                    <xdr:colOff>342900</xdr:colOff>
                    <xdr:row>44</xdr:row>
                    <xdr:rowOff>504825</xdr:rowOff>
                  </to>
                </anchor>
              </controlPr>
            </control>
          </mc:Choice>
        </mc:AlternateContent>
        <mc:AlternateContent xmlns:mc="http://schemas.openxmlformats.org/markup-compatibility/2006">
          <mc:Choice Requires="x14">
            <control shapeId="13384" r:id="rId18" name="Check Box 72">
              <controlPr locked="0" defaultSize="0" autoFill="0" autoLine="0" autoPict="0">
                <anchor moveWithCells="1" sizeWithCells="1">
                  <from>
                    <xdr:col>6</xdr:col>
                    <xdr:colOff>685800</xdr:colOff>
                    <xdr:row>44</xdr:row>
                    <xdr:rowOff>152400</xdr:rowOff>
                  </from>
                  <to>
                    <xdr:col>7</xdr:col>
                    <xdr:colOff>361950</xdr:colOff>
                    <xdr:row>44</xdr:row>
                    <xdr:rowOff>352425</xdr:rowOff>
                  </to>
                </anchor>
              </controlPr>
            </control>
          </mc:Choice>
        </mc:AlternateContent>
        <mc:AlternateContent xmlns:mc="http://schemas.openxmlformats.org/markup-compatibility/2006">
          <mc:Choice Requires="x14">
            <control shapeId="13385" r:id="rId19" name="Check Box 73">
              <controlPr locked="0" defaultSize="0" autoFill="0" autoLine="0" autoPict="0">
                <anchor moveWithCells="1" sizeWithCells="1">
                  <from>
                    <xdr:col>6</xdr:col>
                    <xdr:colOff>685800</xdr:colOff>
                    <xdr:row>44</xdr:row>
                    <xdr:rowOff>0</xdr:rowOff>
                  </from>
                  <to>
                    <xdr:col>7</xdr:col>
                    <xdr:colOff>409575</xdr:colOff>
                    <xdr:row>44</xdr:row>
                    <xdr:rowOff>219075</xdr:rowOff>
                  </to>
                </anchor>
              </controlPr>
            </control>
          </mc:Choice>
        </mc:AlternateContent>
        <mc:AlternateContent xmlns:mc="http://schemas.openxmlformats.org/markup-compatibility/2006">
          <mc:Choice Requires="x14">
            <control shapeId="13386" r:id="rId20" name="Check Box 74">
              <controlPr locked="0" defaultSize="0" autoFill="0" autoLine="0" autoPict="0">
                <anchor moveWithCells="1" sizeWithCells="1">
                  <from>
                    <xdr:col>7</xdr:col>
                    <xdr:colOff>238125</xdr:colOff>
                    <xdr:row>44</xdr:row>
                    <xdr:rowOff>0</xdr:rowOff>
                  </from>
                  <to>
                    <xdr:col>7</xdr:col>
                    <xdr:colOff>657225</xdr:colOff>
                    <xdr:row>44</xdr:row>
                    <xdr:rowOff>219075</xdr:rowOff>
                  </to>
                </anchor>
              </controlPr>
            </control>
          </mc:Choice>
        </mc:AlternateContent>
        <mc:AlternateContent xmlns:mc="http://schemas.openxmlformats.org/markup-compatibility/2006">
          <mc:Choice Requires="x14">
            <control shapeId="13387" r:id="rId21" name="Check Box 75">
              <controlPr locked="0" defaultSize="0" autoFill="0" autoLine="0" autoPict="0" altText="H/C">
                <anchor moveWithCells="1" sizeWithCells="1">
                  <from>
                    <xdr:col>7</xdr:col>
                    <xdr:colOff>238125</xdr:colOff>
                    <xdr:row>44</xdr:row>
                    <xdr:rowOff>152400</xdr:rowOff>
                  </from>
                  <to>
                    <xdr:col>7</xdr:col>
                    <xdr:colOff>666750</xdr:colOff>
                    <xdr:row>44</xdr:row>
                    <xdr:rowOff>352425</xdr:rowOff>
                  </to>
                </anchor>
              </controlPr>
            </control>
          </mc:Choice>
        </mc:AlternateContent>
        <mc:AlternateContent xmlns:mc="http://schemas.openxmlformats.org/markup-compatibility/2006">
          <mc:Choice Requires="x14">
            <control shapeId="13388" r:id="rId22" name="Check Box 76">
              <controlPr locked="0" defaultSize="0" autoFill="0" autoLine="0" autoPict="0">
                <anchor moveWithCells="1" sizeWithCells="1">
                  <from>
                    <xdr:col>7</xdr:col>
                    <xdr:colOff>238125</xdr:colOff>
                    <xdr:row>44</xdr:row>
                    <xdr:rowOff>295275</xdr:rowOff>
                  </from>
                  <to>
                    <xdr:col>7</xdr:col>
                    <xdr:colOff>666750</xdr:colOff>
                    <xdr:row>45</xdr:row>
                    <xdr:rowOff>0</xdr:rowOff>
                  </to>
                </anchor>
              </controlPr>
            </control>
          </mc:Choice>
        </mc:AlternateContent>
        <mc:AlternateContent xmlns:mc="http://schemas.openxmlformats.org/markup-compatibility/2006">
          <mc:Choice Requires="x14">
            <control shapeId="13389" r:id="rId23" name="Check Box 77">
              <controlPr locked="0" defaultSize="0" autoFill="0" autoLine="0" autoPict="0">
                <anchor moveWithCells="1" sizeWithCells="1">
                  <from>
                    <xdr:col>7</xdr:col>
                    <xdr:colOff>666750</xdr:colOff>
                    <xdr:row>44</xdr:row>
                    <xdr:rowOff>285750</xdr:rowOff>
                  </from>
                  <to>
                    <xdr:col>8</xdr:col>
                    <xdr:colOff>323850</xdr:colOff>
                    <xdr:row>44</xdr:row>
                    <xdr:rowOff>504825</xdr:rowOff>
                  </to>
                </anchor>
              </controlPr>
            </control>
          </mc:Choice>
        </mc:AlternateContent>
        <mc:AlternateContent xmlns:mc="http://schemas.openxmlformats.org/markup-compatibility/2006">
          <mc:Choice Requires="x14">
            <control shapeId="13390" r:id="rId24" name="Check Box 78">
              <controlPr locked="0" defaultSize="0" autoFill="0" autoLine="0" autoPict="0">
                <anchor moveWithCells="1" sizeWithCells="1">
                  <from>
                    <xdr:col>7</xdr:col>
                    <xdr:colOff>666750</xdr:colOff>
                    <xdr:row>44</xdr:row>
                    <xdr:rowOff>152400</xdr:rowOff>
                  </from>
                  <to>
                    <xdr:col>8</xdr:col>
                    <xdr:colOff>342900</xdr:colOff>
                    <xdr:row>44</xdr:row>
                    <xdr:rowOff>352425</xdr:rowOff>
                  </to>
                </anchor>
              </controlPr>
            </control>
          </mc:Choice>
        </mc:AlternateContent>
        <mc:AlternateContent xmlns:mc="http://schemas.openxmlformats.org/markup-compatibility/2006">
          <mc:Choice Requires="x14">
            <control shapeId="13391" r:id="rId25" name="Check Box 79">
              <controlPr locked="0" defaultSize="0" autoFill="0" autoLine="0" autoPict="0">
                <anchor moveWithCells="1" sizeWithCells="1">
                  <from>
                    <xdr:col>8</xdr:col>
                    <xdr:colOff>228600</xdr:colOff>
                    <xdr:row>44</xdr:row>
                    <xdr:rowOff>0</xdr:rowOff>
                  </from>
                  <to>
                    <xdr:col>8</xdr:col>
                    <xdr:colOff>638175</xdr:colOff>
                    <xdr:row>44</xdr:row>
                    <xdr:rowOff>219075</xdr:rowOff>
                  </to>
                </anchor>
              </controlPr>
            </control>
          </mc:Choice>
        </mc:AlternateContent>
        <mc:AlternateContent xmlns:mc="http://schemas.openxmlformats.org/markup-compatibility/2006">
          <mc:Choice Requires="x14">
            <control shapeId="13392" r:id="rId26" name="Check Box 80">
              <controlPr locked="0" defaultSize="0" autoFill="0" autoLine="0" autoPict="0" altText="H/C">
                <anchor moveWithCells="1" sizeWithCells="1">
                  <from>
                    <xdr:col>8</xdr:col>
                    <xdr:colOff>228600</xdr:colOff>
                    <xdr:row>44</xdr:row>
                    <xdr:rowOff>152400</xdr:rowOff>
                  </from>
                  <to>
                    <xdr:col>8</xdr:col>
                    <xdr:colOff>647700</xdr:colOff>
                    <xdr:row>44</xdr:row>
                    <xdr:rowOff>352425</xdr:rowOff>
                  </to>
                </anchor>
              </controlPr>
            </control>
          </mc:Choice>
        </mc:AlternateContent>
        <mc:AlternateContent xmlns:mc="http://schemas.openxmlformats.org/markup-compatibility/2006">
          <mc:Choice Requires="x14">
            <control shapeId="13393" r:id="rId27" name="Check Box 81">
              <controlPr locked="0" defaultSize="0" autoFill="0" autoLine="0" autoPict="0">
                <anchor moveWithCells="1" sizeWithCells="1">
                  <from>
                    <xdr:col>8</xdr:col>
                    <xdr:colOff>228600</xdr:colOff>
                    <xdr:row>44</xdr:row>
                    <xdr:rowOff>295275</xdr:rowOff>
                  </from>
                  <to>
                    <xdr:col>8</xdr:col>
                    <xdr:colOff>647700</xdr:colOff>
                    <xdr:row>45</xdr:row>
                    <xdr:rowOff>0</xdr:rowOff>
                  </to>
                </anchor>
              </controlPr>
            </control>
          </mc:Choice>
        </mc:AlternateContent>
        <mc:AlternateContent xmlns:mc="http://schemas.openxmlformats.org/markup-compatibility/2006">
          <mc:Choice Requires="x14">
            <control shapeId="13394" r:id="rId28" name="Check Box 82">
              <controlPr locked="0" defaultSize="0" autoFill="0" autoLine="0" autoPict="0">
                <anchor moveWithCells="1" sizeWithCells="1">
                  <from>
                    <xdr:col>8</xdr:col>
                    <xdr:colOff>647700</xdr:colOff>
                    <xdr:row>44</xdr:row>
                    <xdr:rowOff>285750</xdr:rowOff>
                  </from>
                  <to>
                    <xdr:col>9</xdr:col>
                    <xdr:colOff>352425</xdr:colOff>
                    <xdr:row>44</xdr:row>
                    <xdr:rowOff>504825</xdr:rowOff>
                  </to>
                </anchor>
              </controlPr>
            </control>
          </mc:Choice>
        </mc:AlternateContent>
        <mc:AlternateContent xmlns:mc="http://schemas.openxmlformats.org/markup-compatibility/2006">
          <mc:Choice Requires="x14">
            <control shapeId="13395" r:id="rId29" name="Check Box 83">
              <controlPr locked="0" defaultSize="0" autoFill="0" autoLine="0" autoPict="0">
                <anchor moveWithCells="1" sizeWithCells="1">
                  <from>
                    <xdr:col>8</xdr:col>
                    <xdr:colOff>647700</xdr:colOff>
                    <xdr:row>44</xdr:row>
                    <xdr:rowOff>152400</xdr:rowOff>
                  </from>
                  <to>
                    <xdr:col>9</xdr:col>
                    <xdr:colOff>371475</xdr:colOff>
                    <xdr:row>44</xdr:row>
                    <xdr:rowOff>352425</xdr:rowOff>
                  </to>
                </anchor>
              </controlPr>
            </control>
          </mc:Choice>
        </mc:AlternateContent>
        <mc:AlternateContent xmlns:mc="http://schemas.openxmlformats.org/markup-compatibility/2006">
          <mc:Choice Requires="x14">
            <control shapeId="13396" r:id="rId30" name="Check Box 84">
              <controlPr locked="0" defaultSize="0" autoFill="0" autoLine="0" autoPict="0">
                <anchor moveWithCells="1" sizeWithCells="1">
                  <from>
                    <xdr:col>8</xdr:col>
                    <xdr:colOff>647700</xdr:colOff>
                    <xdr:row>44</xdr:row>
                    <xdr:rowOff>0</xdr:rowOff>
                  </from>
                  <to>
                    <xdr:col>9</xdr:col>
                    <xdr:colOff>419100</xdr:colOff>
                    <xdr:row>44</xdr:row>
                    <xdr:rowOff>219075</xdr:rowOff>
                  </to>
                </anchor>
              </controlPr>
            </control>
          </mc:Choice>
        </mc:AlternateContent>
        <mc:AlternateContent xmlns:mc="http://schemas.openxmlformats.org/markup-compatibility/2006">
          <mc:Choice Requires="x14">
            <control shapeId="13397" r:id="rId31" name="Check Box 85">
              <controlPr locked="0" defaultSize="0" autoFill="0" autoLine="0" autoPict="0">
                <anchor moveWithCells="1" sizeWithCells="1">
                  <from>
                    <xdr:col>9</xdr:col>
                    <xdr:colOff>257175</xdr:colOff>
                    <xdr:row>44</xdr:row>
                    <xdr:rowOff>0</xdr:rowOff>
                  </from>
                  <to>
                    <xdr:col>9</xdr:col>
                    <xdr:colOff>666750</xdr:colOff>
                    <xdr:row>44</xdr:row>
                    <xdr:rowOff>219075</xdr:rowOff>
                  </to>
                </anchor>
              </controlPr>
            </control>
          </mc:Choice>
        </mc:AlternateContent>
        <mc:AlternateContent xmlns:mc="http://schemas.openxmlformats.org/markup-compatibility/2006">
          <mc:Choice Requires="x14">
            <control shapeId="13398" r:id="rId32" name="Check Box 86">
              <controlPr locked="0" defaultSize="0" autoFill="0" autoLine="0" autoPict="0" altText="H/C">
                <anchor moveWithCells="1" sizeWithCells="1">
                  <from>
                    <xdr:col>9</xdr:col>
                    <xdr:colOff>257175</xdr:colOff>
                    <xdr:row>44</xdr:row>
                    <xdr:rowOff>152400</xdr:rowOff>
                  </from>
                  <to>
                    <xdr:col>10</xdr:col>
                    <xdr:colOff>0</xdr:colOff>
                    <xdr:row>44</xdr:row>
                    <xdr:rowOff>352425</xdr:rowOff>
                  </to>
                </anchor>
              </controlPr>
            </control>
          </mc:Choice>
        </mc:AlternateContent>
        <mc:AlternateContent xmlns:mc="http://schemas.openxmlformats.org/markup-compatibility/2006">
          <mc:Choice Requires="x14">
            <control shapeId="13399" r:id="rId33" name="Check Box 87">
              <controlPr locked="0" defaultSize="0" autoFill="0" autoLine="0" autoPict="0">
                <anchor moveWithCells="1" sizeWithCells="1">
                  <from>
                    <xdr:col>9</xdr:col>
                    <xdr:colOff>257175</xdr:colOff>
                    <xdr:row>44</xdr:row>
                    <xdr:rowOff>295275</xdr:rowOff>
                  </from>
                  <to>
                    <xdr:col>10</xdr:col>
                    <xdr:colOff>0</xdr:colOff>
                    <xdr:row>45</xdr:row>
                    <xdr:rowOff>0</xdr:rowOff>
                  </to>
                </anchor>
              </controlPr>
            </control>
          </mc:Choice>
        </mc:AlternateContent>
        <mc:AlternateContent xmlns:mc="http://schemas.openxmlformats.org/markup-compatibility/2006">
          <mc:Choice Requires="x14">
            <control shapeId="13400" r:id="rId34" name="Check Box 88">
              <controlPr locked="0" defaultSize="0" autoFill="0" autoLine="0" autoPict="0">
                <anchor moveWithCells="1" sizeWithCells="1">
                  <from>
                    <xdr:col>7</xdr:col>
                    <xdr:colOff>676275</xdr:colOff>
                    <xdr:row>44</xdr:row>
                    <xdr:rowOff>0</xdr:rowOff>
                  </from>
                  <to>
                    <xdr:col>8</xdr:col>
                    <xdr:colOff>304800</xdr:colOff>
                    <xdr:row>44</xdr:row>
                    <xdr:rowOff>219075</xdr:rowOff>
                  </to>
                </anchor>
              </controlPr>
            </control>
          </mc:Choice>
        </mc:AlternateContent>
        <mc:AlternateContent xmlns:mc="http://schemas.openxmlformats.org/markup-compatibility/2006">
          <mc:Choice Requires="x14">
            <control shapeId="13340" r:id="rId35" name="Check Box 28">
              <controlPr locked="0" defaultSize="0" autoFill="0" autoLine="0" autoPict="0">
                <anchor moveWithCells="1" sizeWithCells="1">
                  <from>
                    <xdr:col>5</xdr:col>
                    <xdr:colOff>0</xdr:colOff>
                    <xdr:row>11</xdr:row>
                    <xdr:rowOff>266700</xdr:rowOff>
                  </from>
                  <to>
                    <xdr:col>5</xdr:col>
                    <xdr:colOff>352425</xdr:colOff>
                    <xdr:row>11</xdr:row>
                    <xdr:rowOff>485775</xdr:rowOff>
                  </to>
                </anchor>
              </controlPr>
            </control>
          </mc:Choice>
        </mc:AlternateContent>
        <mc:AlternateContent xmlns:mc="http://schemas.openxmlformats.org/markup-compatibility/2006">
          <mc:Choice Requires="x14">
            <control shapeId="13341" r:id="rId36" name="Check Box 29">
              <controlPr locked="0" defaultSize="0" autoFill="0" autoLine="0" autoPict="0">
                <anchor moveWithCells="1" sizeWithCells="1">
                  <from>
                    <xdr:col>5</xdr:col>
                    <xdr:colOff>0</xdr:colOff>
                    <xdr:row>11</xdr:row>
                    <xdr:rowOff>123825</xdr:rowOff>
                  </from>
                  <to>
                    <xdr:col>5</xdr:col>
                    <xdr:colOff>371475</xdr:colOff>
                    <xdr:row>11</xdr:row>
                    <xdr:rowOff>333375</xdr:rowOff>
                  </to>
                </anchor>
              </controlPr>
            </control>
          </mc:Choice>
        </mc:AlternateContent>
        <mc:AlternateContent xmlns:mc="http://schemas.openxmlformats.org/markup-compatibility/2006">
          <mc:Choice Requires="x14">
            <control shapeId="13342" r:id="rId37" name="Check Box 30">
              <controlPr locked="0" defaultSize="0" autoFill="0" autoLine="0" autoPict="0">
                <anchor moveWithCells="1" sizeWithCells="1">
                  <from>
                    <xdr:col>5</xdr:col>
                    <xdr:colOff>0</xdr:colOff>
                    <xdr:row>10</xdr:row>
                    <xdr:rowOff>76200</xdr:rowOff>
                  </from>
                  <to>
                    <xdr:col>5</xdr:col>
                    <xdr:colOff>419100</xdr:colOff>
                    <xdr:row>11</xdr:row>
                    <xdr:rowOff>190500</xdr:rowOff>
                  </to>
                </anchor>
              </controlPr>
            </control>
          </mc:Choice>
        </mc:AlternateContent>
        <mc:AlternateContent xmlns:mc="http://schemas.openxmlformats.org/markup-compatibility/2006">
          <mc:Choice Requires="x14">
            <control shapeId="13343" r:id="rId38" name="Check Box 31">
              <controlPr locked="0" defaultSize="0" autoFill="0" autoLine="0" autoPict="0">
                <anchor moveWithCells="1" sizeWithCells="1">
                  <from>
                    <xdr:col>5</xdr:col>
                    <xdr:colOff>266700</xdr:colOff>
                    <xdr:row>10</xdr:row>
                    <xdr:rowOff>76200</xdr:rowOff>
                  </from>
                  <to>
                    <xdr:col>5</xdr:col>
                    <xdr:colOff>685800</xdr:colOff>
                    <xdr:row>11</xdr:row>
                    <xdr:rowOff>190500</xdr:rowOff>
                  </to>
                </anchor>
              </controlPr>
            </control>
          </mc:Choice>
        </mc:AlternateContent>
        <mc:AlternateContent xmlns:mc="http://schemas.openxmlformats.org/markup-compatibility/2006">
          <mc:Choice Requires="x14">
            <control shapeId="13344" r:id="rId39" name="Check Box 32">
              <controlPr locked="0" defaultSize="0" autoFill="0" autoLine="0" autoPict="0" altText="H/C">
                <anchor moveWithCells="1" sizeWithCells="1">
                  <from>
                    <xdr:col>5</xdr:col>
                    <xdr:colOff>266700</xdr:colOff>
                    <xdr:row>11</xdr:row>
                    <xdr:rowOff>123825</xdr:rowOff>
                  </from>
                  <to>
                    <xdr:col>5</xdr:col>
                    <xdr:colOff>695325</xdr:colOff>
                    <xdr:row>11</xdr:row>
                    <xdr:rowOff>333375</xdr:rowOff>
                  </to>
                </anchor>
              </controlPr>
            </control>
          </mc:Choice>
        </mc:AlternateContent>
        <mc:AlternateContent xmlns:mc="http://schemas.openxmlformats.org/markup-compatibility/2006">
          <mc:Choice Requires="x14">
            <control shapeId="13345" r:id="rId40" name="Check Box 33">
              <controlPr locked="0" defaultSize="0" autoFill="0" autoLine="0" autoPict="0">
                <anchor moveWithCells="1" sizeWithCells="1">
                  <from>
                    <xdr:col>5</xdr:col>
                    <xdr:colOff>266700</xdr:colOff>
                    <xdr:row>11</xdr:row>
                    <xdr:rowOff>276225</xdr:rowOff>
                  </from>
                  <to>
                    <xdr:col>5</xdr:col>
                    <xdr:colOff>695325</xdr:colOff>
                    <xdr:row>11</xdr:row>
                    <xdr:rowOff>495300</xdr:rowOff>
                  </to>
                </anchor>
              </controlPr>
            </control>
          </mc:Choice>
        </mc:AlternateContent>
        <mc:AlternateContent xmlns:mc="http://schemas.openxmlformats.org/markup-compatibility/2006">
          <mc:Choice Requires="x14">
            <control shapeId="13346" r:id="rId41" name="Check Box 34">
              <controlPr locked="0" defaultSize="0" autoFill="0" autoLine="0" autoPict="0">
                <anchor moveWithCells="1" sizeWithCells="1">
                  <from>
                    <xdr:col>5</xdr:col>
                    <xdr:colOff>695325</xdr:colOff>
                    <xdr:row>11</xdr:row>
                    <xdr:rowOff>266700</xdr:rowOff>
                  </from>
                  <to>
                    <xdr:col>6</xdr:col>
                    <xdr:colOff>352425</xdr:colOff>
                    <xdr:row>11</xdr:row>
                    <xdr:rowOff>485775</xdr:rowOff>
                  </to>
                </anchor>
              </controlPr>
            </control>
          </mc:Choice>
        </mc:AlternateContent>
        <mc:AlternateContent xmlns:mc="http://schemas.openxmlformats.org/markup-compatibility/2006">
          <mc:Choice Requires="x14">
            <control shapeId="13347" r:id="rId42" name="Check Box 35">
              <controlPr locked="0" defaultSize="0" autoFill="0" autoLine="0" autoPict="0">
                <anchor moveWithCells="1" sizeWithCells="1">
                  <from>
                    <xdr:col>5</xdr:col>
                    <xdr:colOff>695325</xdr:colOff>
                    <xdr:row>11</xdr:row>
                    <xdr:rowOff>123825</xdr:rowOff>
                  </from>
                  <to>
                    <xdr:col>6</xdr:col>
                    <xdr:colOff>371475</xdr:colOff>
                    <xdr:row>11</xdr:row>
                    <xdr:rowOff>333375</xdr:rowOff>
                  </to>
                </anchor>
              </controlPr>
            </control>
          </mc:Choice>
        </mc:AlternateContent>
        <mc:AlternateContent xmlns:mc="http://schemas.openxmlformats.org/markup-compatibility/2006">
          <mc:Choice Requires="x14">
            <control shapeId="13348" r:id="rId43" name="Check Box 36">
              <controlPr locked="0" defaultSize="0" autoFill="0" autoLine="0" autoPict="0">
                <anchor moveWithCells="1" sizeWithCells="1">
                  <from>
                    <xdr:col>5</xdr:col>
                    <xdr:colOff>695325</xdr:colOff>
                    <xdr:row>10</xdr:row>
                    <xdr:rowOff>76200</xdr:rowOff>
                  </from>
                  <to>
                    <xdr:col>6</xdr:col>
                    <xdr:colOff>419100</xdr:colOff>
                    <xdr:row>11</xdr:row>
                    <xdr:rowOff>190500</xdr:rowOff>
                  </to>
                </anchor>
              </controlPr>
            </control>
          </mc:Choice>
        </mc:AlternateContent>
        <mc:AlternateContent xmlns:mc="http://schemas.openxmlformats.org/markup-compatibility/2006">
          <mc:Choice Requires="x14">
            <control shapeId="13349" r:id="rId44" name="Check Box 37">
              <controlPr locked="0" defaultSize="0" autoFill="0" autoLine="0" autoPict="0">
                <anchor moveWithCells="1" sizeWithCells="1">
                  <from>
                    <xdr:col>6</xdr:col>
                    <xdr:colOff>257175</xdr:colOff>
                    <xdr:row>10</xdr:row>
                    <xdr:rowOff>76200</xdr:rowOff>
                  </from>
                  <to>
                    <xdr:col>6</xdr:col>
                    <xdr:colOff>666750</xdr:colOff>
                    <xdr:row>11</xdr:row>
                    <xdr:rowOff>190500</xdr:rowOff>
                  </to>
                </anchor>
              </controlPr>
            </control>
          </mc:Choice>
        </mc:AlternateContent>
        <mc:AlternateContent xmlns:mc="http://schemas.openxmlformats.org/markup-compatibility/2006">
          <mc:Choice Requires="x14">
            <control shapeId="13350" r:id="rId45" name="Check Box 38">
              <controlPr locked="0" defaultSize="0" autoFill="0" autoLine="0" autoPict="0" altText="H/C">
                <anchor moveWithCells="1" sizeWithCells="1">
                  <from>
                    <xdr:col>6</xdr:col>
                    <xdr:colOff>257175</xdr:colOff>
                    <xdr:row>11</xdr:row>
                    <xdr:rowOff>123825</xdr:rowOff>
                  </from>
                  <to>
                    <xdr:col>6</xdr:col>
                    <xdr:colOff>676275</xdr:colOff>
                    <xdr:row>11</xdr:row>
                    <xdr:rowOff>333375</xdr:rowOff>
                  </to>
                </anchor>
              </controlPr>
            </control>
          </mc:Choice>
        </mc:AlternateContent>
        <mc:AlternateContent xmlns:mc="http://schemas.openxmlformats.org/markup-compatibility/2006">
          <mc:Choice Requires="x14">
            <control shapeId="13351" r:id="rId46" name="Check Box 39">
              <controlPr locked="0" defaultSize="0" autoFill="0" autoLine="0" autoPict="0">
                <anchor moveWithCells="1" sizeWithCells="1">
                  <from>
                    <xdr:col>6</xdr:col>
                    <xdr:colOff>257175</xdr:colOff>
                    <xdr:row>11</xdr:row>
                    <xdr:rowOff>276225</xdr:rowOff>
                  </from>
                  <to>
                    <xdr:col>6</xdr:col>
                    <xdr:colOff>676275</xdr:colOff>
                    <xdr:row>11</xdr:row>
                    <xdr:rowOff>495300</xdr:rowOff>
                  </to>
                </anchor>
              </controlPr>
            </control>
          </mc:Choice>
        </mc:AlternateContent>
        <mc:AlternateContent xmlns:mc="http://schemas.openxmlformats.org/markup-compatibility/2006">
          <mc:Choice Requires="x14">
            <control shapeId="13352" r:id="rId47" name="Check Box 40">
              <controlPr locked="0" defaultSize="0" autoFill="0" autoLine="0" autoPict="0">
                <anchor moveWithCells="1" sizeWithCells="1">
                  <from>
                    <xdr:col>6</xdr:col>
                    <xdr:colOff>685800</xdr:colOff>
                    <xdr:row>11</xdr:row>
                    <xdr:rowOff>266700</xdr:rowOff>
                  </from>
                  <to>
                    <xdr:col>7</xdr:col>
                    <xdr:colOff>342900</xdr:colOff>
                    <xdr:row>11</xdr:row>
                    <xdr:rowOff>485775</xdr:rowOff>
                  </to>
                </anchor>
              </controlPr>
            </control>
          </mc:Choice>
        </mc:AlternateContent>
        <mc:AlternateContent xmlns:mc="http://schemas.openxmlformats.org/markup-compatibility/2006">
          <mc:Choice Requires="x14">
            <control shapeId="13353" r:id="rId48" name="Check Box 41">
              <controlPr locked="0" defaultSize="0" autoFill="0" autoLine="0" autoPict="0">
                <anchor moveWithCells="1" sizeWithCells="1">
                  <from>
                    <xdr:col>6</xdr:col>
                    <xdr:colOff>685800</xdr:colOff>
                    <xdr:row>11</xdr:row>
                    <xdr:rowOff>123825</xdr:rowOff>
                  </from>
                  <to>
                    <xdr:col>7</xdr:col>
                    <xdr:colOff>361950</xdr:colOff>
                    <xdr:row>11</xdr:row>
                    <xdr:rowOff>333375</xdr:rowOff>
                  </to>
                </anchor>
              </controlPr>
            </control>
          </mc:Choice>
        </mc:AlternateContent>
        <mc:AlternateContent xmlns:mc="http://schemas.openxmlformats.org/markup-compatibility/2006">
          <mc:Choice Requires="x14">
            <control shapeId="13354" r:id="rId49" name="Check Box 42">
              <controlPr locked="0" defaultSize="0" autoFill="0" autoLine="0" autoPict="0">
                <anchor moveWithCells="1" sizeWithCells="1">
                  <from>
                    <xdr:col>6</xdr:col>
                    <xdr:colOff>685800</xdr:colOff>
                    <xdr:row>10</xdr:row>
                    <xdr:rowOff>76200</xdr:rowOff>
                  </from>
                  <to>
                    <xdr:col>7</xdr:col>
                    <xdr:colOff>409575</xdr:colOff>
                    <xdr:row>11</xdr:row>
                    <xdr:rowOff>190500</xdr:rowOff>
                  </to>
                </anchor>
              </controlPr>
            </control>
          </mc:Choice>
        </mc:AlternateContent>
        <mc:AlternateContent xmlns:mc="http://schemas.openxmlformats.org/markup-compatibility/2006">
          <mc:Choice Requires="x14">
            <control shapeId="13355" r:id="rId50" name="Check Box 43">
              <controlPr locked="0" defaultSize="0" autoFill="0" autoLine="0" autoPict="0">
                <anchor moveWithCells="1" sizeWithCells="1">
                  <from>
                    <xdr:col>7</xdr:col>
                    <xdr:colOff>238125</xdr:colOff>
                    <xdr:row>10</xdr:row>
                    <xdr:rowOff>76200</xdr:rowOff>
                  </from>
                  <to>
                    <xdr:col>7</xdr:col>
                    <xdr:colOff>657225</xdr:colOff>
                    <xdr:row>11</xdr:row>
                    <xdr:rowOff>190500</xdr:rowOff>
                  </to>
                </anchor>
              </controlPr>
            </control>
          </mc:Choice>
        </mc:AlternateContent>
        <mc:AlternateContent xmlns:mc="http://schemas.openxmlformats.org/markup-compatibility/2006">
          <mc:Choice Requires="x14">
            <control shapeId="13356" r:id="rId51" name="Check Box 44">
              <controlPr locked="0" defaultSize="0" autoFill="0" autoLine="0" autoPict="0" altText="H/C">
                <anchor moveWithCells="1" sizeWithCells="1">
                  <from>
                    <xdr:col>7</xdr:col>
                    <xdr:colOff>238125</xdr:colOff>
                    <xdr:row>11</xdr:row>
                    <xdr:rowOff>123825</xdr:rowOff>
                  </from>
                  <to>
                    <xdr:col>7</xdr:col>
                    <xdr:colOff>666750</xdr:colOff>
                    <xdr:row>11</xdr:row>
                    <xdr:rowOff>333375</xdr:rowOff>
                  </to>
                </anchor>
              </controlPr>
            </control>
          </mc:Choice>
        </mc:AlternateContent>
        <mc:AlternateContent xmlns:mc="http://schemas.openxmlformats.org/markup-compatibility/2006">
          <mc:Choice Requires="x14">
            <control shapeId="13357" r:id="rId52" name="Check Box 45">
              <controlPr locked="0" defaultSize="0" autoFill="0" autoLine="0" autoPict="0">
                <anchor moveWithCells="1" sizeWithCells="1">
                  <from>
                    <xdr:col>7</xdr:col>
                    <xdr:colOff>238125</xdr:colOff>
                    <xdr:row>11</xdr:row>
                    <xdr:rowOff>276225</xdr:rowOff>
                  </from>
                  <to>
                    <xdr:col>7</xdr:col>
                    <xdr:colOff>666750</xdr:colOff>
                    <xdr:row>11</xdr:row>
                    <xdr:rowOff>495300</xdr:rowOff>
                  </to>
                </anchor>
              </controlPr>
            </control>
          </mc:Choice>
        </mc:AlternateContent>
        <mc:AlternateContent xmlns:mc="http://schemas.openxmlformats.org/markup-compatibility/2006">
          <mc:Choice Requires="x14">
            <control shapeId="13358" r:id="rId53" name="Check Box 46">
              <controlPr locked="0" defaultSize="0" autoFill="0" autoLine="0" autoPict="0">
                <anchor moveWithCells="1" sizeWithCells="1">
                  <from>
                    <xdr:col>7</xdr:col>
                    <xdr:colOff>666750</xdr:colOff>
                    <xdr:row>11</xdr:row>
                    <xdr:rowOff>266700</xdr:rowOff>
                  </from>
                  <to>
                    <xdr:col>8</xdr:col>
                    <xdr:colOff>323850</xdr:colOff>
                    <xdr:row>11</xdr:row>
                    <xdr:rowOff>485775</xdr:rowOff>
                  </to>
                </anchor>
              </controlPr>
            </control>
          </mc:Choice>
        </mc:AlternateContent>
        <mc:AlternateContent xmlns:mc="http://schemas.openxmlformats.org/markup-compatibility/2006">
          <mc:Choice Requires="x14">
            <control shapeId="13359" r:id="rId54" name="Check Box 47">
              <controlPr locked="0" defaultSize="0" autoFill="0" autoLine="0" autoPict="0">
                <anchor moveWithCells="1" sizeWithCells="1">
                  <from>
                    <xdr:col>7</xdr:col>
                    <xdr:colOff>666750</xdr:colOff>
                    <xdr:row>11</xdr:row>
                    <xdr:rowOff>123825</xdr:rowOff>
                  </from>
                  <to>
                    <xdr:col>8</xdr:col>
                    <xdr:colOff>342900</xdr:colOff>
                    <xdr:row>11</xdr:row>
                    <xdr:rowOff>333375</xdr:rowOff>
                  </to>
                </anchor>
              </controlPr>
            </control>
          </mc:Choice>
        </mc:AlternateContent>
        <mc:AlternateContent xmlns:mc="http://schemas.openxmlformats.org/markup-compatibility/2006">
          <mc:Choice Requires="x14">
            <control shapeId="13360" r:id="rId55" name="Check Box 48">
              <controlPr locked="0" defaultSize="0" autoFill="0" autoLine="0" autoPict="0">
                <anchor moveWithCells="1" sizeWithCells="1">
                  <from>
                    <xdr:col>8</xdr:col>
                    <xdr:colOff>228600</xdr:colOff>
                    <xdr:row>10</xdr:row>
                    <xdr:rowOff>76200</xdr:rowOff>
                  </from>
                  <to>
                    <xdr:col>8</xdr:col>
                    <xdr:colOff>638175</xdr:colOff>
                    <xdr:row>11</xdr:row>
                    <xdr:rowOff>190500</xdr:rowOff>
                  </to>
                </anchor>
              </controlPr>
            </control>
          </mc:Choice>
        </mc:AlternateContent>
        <mc:AlternateContent xmlns:mc="http://schemas.openxmlformats.org/markup-compatibility/2006">
          <mc:Choice Requires="x14">
            <control shapeId="13361" r:id="rId56" name="Check Box 49">
              <controlPr locked="0" defaultSize="0" autoFill="0" autoLine="0" autoPict="0" altText="H/C">
                <anchor moveWithCells="1" sizeWithCells="1">
                  <from>
                    <xdr:col>8</xdr:col>
                    <xdr:colOff>228600</xdr:colOff>
                    <xdr:row>11</xdr:row>
                    <xdr:rowOff>123825</xdr:rowOff>
                  </from>
                  <to>
                    <xdr:col>8</xdr:col>
                    <xdr:colOff>647700</xdr:colOff>
                    <xdr:row>11</xdr:row>
                    <xdr:rowOff>333375</xdr:rowOff>
                  </to>
                </anchor>
              </controlPr>
            </control>
          </mc:Choice>
        </mc:AlternateContent>
        <mc:AlternateContent xmlns:mc="http://schemas.openxmlformats.org/markup-compatibility/2006">
          <mc:Choice Requires="x14">
            <control shapeId="13362" r:id="rId57" name="Check Box 50">
              <controlPr locked="0" defaultSize="0" autoFill="0" autoLine="0" autoPict="0">
                <anchor moveWithCells="1" sizeWithCells="1">
                  <from>
                    <xdr:col>8</xdr:col>
                    <xdr:colOff>228600</xdr:colOff>
                    <xdr:row>11</xdr:row>
                    <xdr:rowOff>276225</xdr:rowOff>
                  </from>
                  <to>
                    <xdr:col>8</xdr:col>
                    <xdr:colOff>647700</xdr:colOff>
                    <xdr:row>11</xdr:row>
                    <xdr:rowOff>495300</xdr:rowOff>
                  </to>
                </anchor>
              </controlPr>
            </control>
          </mc:Choice>
        </mc:AlternateContent>
        <mc:AlternateContent xmlns:mc="http://schemas.openxmlformats.org/markup-compatibility/2006">
          <mc:Choice Requires="x14">
            <control shapeId="13363" r:id="rId58" name="Check Box 51">
              <controlPr locked="0" defaultSize="0" autoFill="0" autoLine="0" autoPict="0">
                <anchor moveWithCells="1" sizeWithCells="1">
                  <from>
                    <xdr:col>8</xdr:col>
                    <xdr:colOff>647700</xdr:colOff>
                    <xdr:row>11</xdr:row>
                    <xdr:rowOff>266700</xdr:rowOff>
                  </from>
                  <to>
                    <xdr:col>9</xdr:col>
                    <xdr:colOff>352425</xdr:colOff>
                    <xdr:row>11</xdr:row>
                    <xdr:rowOff>485775</xdr:rowOff>
                  </to>
                </anchor>
              </controlPr>
            </control>
          </mc:Choice>
        </mc:AlternateContent>
        <mc:AlternateContent xmlns:mc="http://schemas.openxmlformats.org/markup-compatibility/2006">
          <mc:Choice Requires="x14">
            <control shapeId="13364" r:id="rId59" name="Check Box 52">
              <controlPr locked="0" defaultSize="0" autoFill="0" autoLine="0" autoPict="0">
                <anchor moveWithCells="1" sizeWithCells="1">
                  <from>
                    <xdr:col>8</xdr:col>
                    <xdr:colOff>647700</xdr:colOff>
                    <xdr:row>11</xdr:row>
                    <xdr:rowOff>123825</xdr:rowOff>
                  </from>
                  <to>
                    <xdr:col>9</xdr:col>
                    <xdr:colOff>371475</xdr:colOff>
                    <xdr:row>11</xdr:row>
                    <xdr:rowOff>333375</xdr:rowOff>
                  </to>
                </anchor>
              </controlPr>
            </control>
          </mc:Choice>
        </mc:AlternateContent>
        <mc:AlternateContent xmlns:mc="http://schemas.openxmlformats.org/markup-compatibility/2006">
          <mc:Choice Requires="x14">
            <control shapeId="13365" r:id="rId60" name="Check Box 53">
              <controlPr locked="0" defaultSize="0" autoFill="0" autoLine="0" autoPict="0">
                <anchor moveWithCells="1" sizeWithCells="1">
                  <from>
                    <xdr:col>8</xdr:col>
                    <xdr:colOff>647700</xdr:colOff>
                    <xdr:row>10</xdr:row>
                    <xdr:rowOff>76200</xdr:rowOff>
                  </from>
                  <to>
                    <xdr:col>9</xdr:col>
                    <xdr:colOff>419100</xdr:colOff>
                    <xdr:row>11</xdr:row>
                    <xdr:rowOff>190500</xdr:rowOff>
                  </to>
                </anchor>
              </controlPr>
            </control>
          </mc:Choice>
        </mc:AlternateContent>
        <mc:AlternateContent xmlns:mc="http://schemas.openxmlformats.org/markup-compatibility/2006">
          <mc:Choice Requires="x14">
            <control shapeId="13366" r:id="rId61" name="Check Box 54">
              <controlPr locked="0" defaultSize="0" autoFill="0" autoLine="0" autoPict="0">
                <anchor moveWithCells="1" sizeWithCells="1">
                  <from>
                    <xdr:col>9</xdr:col>
                    <xdr:colOff>257175</xdr:colOff>
                    <xdr:row>10</xdr:row>
                    <xdr:rowOff>76200</xdr:rowOff>
                  </from>
                  <to>
                    <xdr:col>9</xdr:col>
                    <xdr:colOff>666750</xdr:colOff>
                    <xdr:row>11</xdr:row>
                    <xdr:rowOff>190500</xdr:rowOff>
                  </to>
                </anchor>
              </controlPr>
            </control>
          </mc:Choice>
        </mc:AlternateContent>
        <mc:AlternateContent xmlns:mc="http://schemas.openxmlformats.org/markup-compatibility/2006">
          <mc:Choice Requires="x14">
            <control shapeId="13367" r:id="rId62" name="Check Box 55">
              <controlPr locked="0" defaultSize="0" autoFill="0" autoLine="0" autoPict="0" altText="H/C">
                <anchor moveWithCells="1" sizeWithCells="1">
                  <from>
                    <xdr:col>9</xdr:col>
                    <xdr:colOff>257175</xdr:colOff>
                    <xdr:row>11</xdr:row>
                    <xdr:rowOff>123825</xdr:rowOff>
                  </from>
                  <to>
                    <xdr:col>10</xdr:col>
                    <xdr:colOff>0</xdr:colOff>
                    <xdr:row>11</xdr:row>
                    <xdr:rowOff>333375</xdr:rowOff>
                  </to>
                </anchor>
              </controlPr>
            </control>
          </mc:Choice>
        </mc:AlternateContent>
        <mc:AlternateContent xmlns:mc="http://schemas.openxmlformats.org/markup-compatibility/2006">
          <mc:Choice Requires="x14">
            <control shapeId="13368" r:id="rId63" name="Check Box 56">
              <controlPr locked="0" defaultSize="0" autoFill="0" autoLine="0" autoPict="0">
                <anchor moveWithCells="1" sizeWithCells="1">
                  <from>
                    <xdr:col>9</xdr:col>
                    <xdr:colOff>257175</xdr:colOff>
                    <xdr:row>11</xdr:row>
                    <xdr:rowOff>276225</xdr:rowOff>
                  </from>
                  <to>
                    <xdr:col>10</xdr:col>
                    <xdr:colOff>0</xdr:colOff>
                    <xdr:row>11</xdr:row>
                    <xdr:rowOff>495300</xdr:rowOff>
                  </to>
                </anchor>
              </controlPr>
            </control>
          </mc:Choice>
        </mc:AlternateContent>
        <mc:AlternateContent xmlns:mc="http://schemas.openxmlformats.org/markup-compatibility/2006">
          <mc:Choice Requires="x14">
            <control shapeId="13369" r:id="rId64" name="Check Box 57">
              <controlPr locked="0" defaultSize="0" autoFill="0" autoLine="0" autoPict="0">
                <anchor moveWithCells="1" sizeWithCells="1">
                  <from>
                    <xdr:col>7</xdr:col>
                    <xdr:colOff>676275</xdr:colOff>
                    <xdr:row>10</xdr:row>
                    <xdr:rowOff>76200</xdr:rowOff>
                  </from>
                  <to>
                    <xdr:col>8</xdr:col>
                    <xdr:colOff>304800</xdr:colOff>
                    <xdr:row>11</xdr:row>
                    <xdr:rowOff>190500</xdr:rowOff>
                  </to>
                </anchor>
              </controlPr>
            </control>
          </mc:Choice>
        </mc:AlternateContent>
        <mc:AlternateContent xmlns:mc="http://schemas.openxmlformats.org/markup-compatibility/2006">
          <mc:Choice Requires="x14">
            <control shapeId="13336" r:id="rId65" name="ConfFees">
              <controlPr defaultSize="0" autoFill="0" autoPict="0">
                <anchor moveWithCells="1" sizeWithCells="1">
                  <from>
                    <xdr:col>6</xdr:col>
                    <xdr:colOff>0</xdr:colOff>
                    <xdr:row>61</xdr:row>
                    <xdr:rowOff>0</xdr:rowOff>
                  </from>
                  <to>
                    <xdr:col>7</xdr:col>
                    <xdr:colOff>666750</xdr:colOff>
                    <xdr:row>63</xdr:row>
                    <xdr:rowOff>0</xdr:rowOff>
                  </to>
                </anchor>
              </controlPr>
            </control>
          </mc:Choice>
        </mc:AlternateContent>
        <mc:AlternateContent xmlns:mc="http://schemas.openxmlformats.org/markup-compatibility/2006">
          <mc:Choice Requires="x14">
            <control shapeId="13337" r:id="rId66" name="Option Button 25">
              <controlPr locked="0" defaultSize="0" autoFill="0" autoLine="0" autoPict="0">
                <anchor moveWithCells="1" sizeWithCells="1">
                  <from>
                    <xdr:col>6</xdr:col>
                    <xdr:colOff>47625</xdr:colOff>
                    <xdr:row>61</xdr:row>
                    <xdr:rowOff>66675</xdr:rowOff>
                  </from>
                  <to>
                    <xdr:col>6</xdr:col>
                    <xdr:colOff>466725</xdr:colOff>
                    <xdr:row>62</xdr:row>
                    <xdr:rowOff>85725</xdr:rowOff>
                  </to>
                </anchor>
              </controlPr>
            </control>
          </mc:Choice>
        </mc:AlternateContent>
        <mc:AlternateContent xmlns:mc="http://schemas.openxmlformats.org/markup-compatibility/2006">
          <mc:Choice Requires="x14">
            <control shapeId="13338" r:id="rId67" name="Option Button 26">
              <controlPr locked="0" defaultSize="0" autoFill="0" autoLine="0" autoPict="0">
                <anchor moveWithCells="1" sizeWithCells="1">
                  <from>
                    <xdr:col>6</xdr:col>
                    <xdr:colOff>552450</xdr:colOff>
                    <xdr:row>61</xdr:row>
                    <xdr:rowOff>66675</xdr:rowOff>
                  </from>
                  <to>
                    <xdr:col>7</xdr:col>
                    <xdr:colOff>352425</xdr:colOff>
                    <xdr:row>62</xdr:row>
                    <xdr:rowOff>85725</xdr:rowOff>
                  </to>
                </anchor>
              </controlPr>
            </control>
          </mc:Choice>
        </mc:AlternateContent>
        <mc:AlternateContent xmlns:mc="http://schemas.openxmlformats.org/markup-compatibility/2006">
          <mc:Choice Requires="x14">
            <control shapeId="13332" r:id="rId68" name="Airfare">
              <controlPr defaultSize="0" autoFill="0" autoPict="0">
                <anchor moveWithCells="1" sizeWithCells="1">
                  <from>
                    <xdr:col>9</xdr:col>
                    <xdr:colOff>0</xdr:colOff>
                    <xdr:row>61</xdr:row>
                    <xdr:rowOff>0</xdr:rowOff>
                  </from>
                  <to>
                    <xdr:col>10</xdr:col>
                    <xdr:colOff>695325</xdr:colOff>
                    <xdr:row>63</xdr:row>
                    <xdr:rowOff>9525</xdr:rowOff>
                  </to>
                </anchor>
              </controlPr>
            </control>
          </mc:Choice>
        </mc:AlternateContent>
        <mc:AlternateContent xmlns:mc="http://schemas.openxmlformats.org/markup-compatibility/2006">
          <mc:Choice Requires="x14">
            <control shapeId="13333" r:id="rId69" name="Option Button 21">
              <controlPr locked="0" defaultSize="0" autoFill="0" autoLine="0" autoPict="0">
                <anchor moveWithCells="1" sizeWithCells="1">
                  <from>
                    <xdr:col>9</xdr:col>
                    <xdr:colOff>9525</xdr:colOff>
                    <xdr:row>61</xdr:row>
                    <xdr:rowOff>19050</xdr:rowOff>
                  </from>
                  <to>
                    <xdr:col>9</xdr:col>
                    <xdr:colOff>600075</xdr:colOff>
                    <xdr:row>62</xdr:row>
                    <xdr:rowOff>152400</xdr:rowOff>
                  </to>
                </anchor>
              </controlPr>
            </control>
          </mc:Choice>
        </mc:AlternateContent>
        <mc:AlternateContent xmlns:mc="http://schemas.openxmlformats.org/markup-compatibility/2006">
          <mc:Choice Requires="x14">
            <control shapeId="13334" r:id="rId70" name="Option Button 22">
              <controlPr locked="0" defaultSize="0" autoFill="0" autoLine="0" autoPict="0">
                <anchor moveWithCells="1" sizeWithCells="1">
                  <from>
                    <xdr:col>9</xdr:col>
                    <xdr:colOff>676275</xdr:colOff>
                    <xdr:row>61</xdr:row>
                    <xdr:rowOff>19050</xdr:rowOff>
                  </from>
                  <to>
                    <xdr:col>10</xdr:col>
                    <xdr:colOff>590550</xdr:colOff>
                    <xdr:row>62</xdr:row>
                    <xdr:rowOff>152400</xdr:rowOff>
                  </to>
                </anchor>
              </controlPr>
            </control>
          </mc:Choice>
        </mc:AlternateContent>
        <mc:AlternateContent xmlns:mc="http://schemas.openxmlformats.org/markup-compatibility/2006">
          <mc:Choice Requires="x14">
            <control shapeId="13328" r:id="rId71" name="ConfFees">
              <controlPr defaultSize="0" autoFill="0" autoPict="0">
                <anchor moveWithCells="1" sizeWithCells="1">
                  <from>
                    <xdr:col>6</xdr:col>
                    <xdr:colOff>0</xdr:colOff>
                    <xdr:row>28</xdr:row>
                    <xdr:rowOff>0</xdr:rowOff>
                  </from>
                  <to>
                    <xdr:col>7</xdr:col>
                    <xdr:colOff>666750</xdr:colOff>
                    <xdr:row>30</xdr:row>
                    <xdr:rowOff>0</xdr:rowOff>
                  </to>
                </anchor>
              </controlPr>
            </control>
          </mc:Choice>
        </mc:AlternateContent>
        <mc:AlternateContent xmlns:mc="http://schemas.openxmlformats.org/markup-compatibility/2006">
          <mc:Choice Requires="x14">
            <control shapeId="13329" r:id="rId72" name="Option Button 17">
              <controlPr locked="0" defaultSize="0" autoFill="0" autoLine="0" autoPict="0">
                <anchor moveWithCells="1" sizeWithCells="1">
                  <from>
                    <xdr:col>6</xdr:col>
                    <xdr:colOff>47625</xdr:colOff>
                    <xdr:row>28</xdr:row>
                    <xdr:rowOff>66675</xdr:rowOff>
                  </from>
                  <to>
                    <xdr:col>6</xdr:col>
                    <xdr:colOff>466725</xdr:colOff>
                    <xdr:row>29</xdr:row>
                    <xdr:rowOff>85725</xdr:rowOff>
                  </to>
                </anchor>
              </controlPr>
            </control>
          </mc:Choice>
        </mc:AlternateContent>
        <mc:AlternateContent xmlns:mc="http://schemas.openxmlformats.org/markup-compatibility/2006">
          <mc:Choice Requires="x14">
            <control shapeId="13330" r:id="rId73" name="Option Button 18">
              <controlPr locked="0" defaultSize="0" autoFill="0" autoLine="0" autoPict="0">
                <anchor moveWithCells="1" sizeWithCells="1">
                  <from>
                    <xdr:col>6</xdr:col>
                    <xdr:colOff>552450</xdr:colOff>
                    <xdr:row>28</xdr:row>
                    <xdr:rowOff>66675</xdr:rowOff>
                  </from>
                  <to>
                    <xdr:col>7</xdr:col>
                    <xdr:colOff>352425</xdr:colOff>
                    <xdr:row>29</xdr:row>
                    <xdr:rowOff>85725</xdr:rowOff>
                  </to>
                </anchor>
              </controlPr>
            </control>
          </mc:Choice>
        </mc:AlternateContent>
        <mc:AlternateContent xmlns:mc="http://schemas.openxmlformats.org/markup-compatibility/2006">
          <mc:Choice Requires="x14">
            <control shapeId="13324" r:id="rId74" name="Airfare">
              <controlPr defaultSize="0" autoFill="0" autoPict="0">
                <anchor moveWithCells="1" sizeWithCells="1">
                  <from>
                    <xdr:col>9</xdr:col>
                    <xdr:colOff>0</xdr:colOff>
                    <xdr:row>28</xdr:row>
                    <xdr:rowOff>0</xdr:rowOff>
                  </from>
                  <to>
                    <xdr:col>10</xdr:col>
                    <xdr:colOff>695325</xdr:colOff>
                    <xdr:row>30</xdr:row>
                    <xdr:rowOff>9525</xdr:rowOff>
                  </to>
                </anchor>
              </controlPr>
            </control>
          </mc:Choice>
        </mc:AlternateContent>
        <mc:AlternateContent xmlns:mc="http://schemas.openxmlformats.org/markup-compatibility/2006">
          <mc:Choice Requires="x14">
            <control shapeId="13325" r:id="rId75" name="Option Button 13">
              <controlPr locked="0" defaultSize="0" autoFill="0" autoLine="0" autoPict="0">
                <anchor moveWithCells="1" sizeWithCells="1">
                  <from>
                    <xdr:col>9</xdr:col>
                    <xdr:colOff>9525</xdr:colOff>
                    <xdr:row>28</xdr:row>
                    <xdr:rowOff>19050</xdr:rowOff>
                  </from>
                  <to>
                    <xdr:col>9</xdr:col>
                    <xdr:colOff>600075</xdr:colOff>
                    <xdr:row>29</xdr:row>
                    <xdr:rowOff>152400</xdr:rowOff>
                  </to>
                </anchor>
              </controlPr>
            </control>
          </mc:Choice>
        </mc:AlternateContent>
        <mc:AlternateContent xmlns:mc="http://schemas.openxmlformats.org/markup-compatibility/2006">
          <mc:Choice Requires="x14">
            <control shapeId="13326" r:id="rId76" name="Option Button 14">
              <controlPr locked="0" defaultSize="0" autoFill="0" autoLine="0" autoPict="0">
                <anchor moveWithCells="1" sizeWithCells="1">
                  <from>
                    <xdr:col>9</xdr:col>
                    <xdr:colOff>676275</xdr:colOff>
                    <xdr:row>28</xdr:row>
                    <xdr:rowOff>19050</xdr:rowOff>
                  </from>
                  <to>
                    <xdr:col>10</xdr:col>
                    <xdr:colOff>590550</xdr:colOff>
                    <xdr:row>29</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M27"/>
  <sheetViews>
    <sheetView workbookViewId="0">
      <selection activeCell="K1" sqref="K1"/>
    </sheetView>
  </sheetViews>
  <sheetFormatPr defaultRowHeight="15.75" x14ac:dyDescent="0.25"/>
  <cols>
    <col min="1" max="1" width="2.375" customWidth="1"/>
    <col min="5" max="5" width="9.5" customWidth="1"/>
    <col min="7" max="7" width="8.375" customWidth="1"/>
    <col min="9" max="9" width="9.625" customWidth="1"/>
    <col min="10" max="10" width="8.125" customWidth="1"/>
    <col min="11" max="11" width="10.125" customWidth="1"/>
    <col min="12" max="12" width="7.875" customWidth="1"/>
    <col min="13" max="13" width="8.125" customWidth="1"/>
  </cols>
  <sheetData>
    <row r="1" spans="1:13" x14ac:dyDescent="0.25">
      <c r="A1" s="395" t="s">
        <v>65</v>
      </c>
      <c r="B1" s="396"/>
      <c r="C1" s="396"/>
      <c r="D1" s="396"/>
      <c r="E1" s="396"/>
      <c r="F1" s="397"/>
      <c r="G1" s="78" t="s">
        <v>0</v>
      </c>
      <c r="H1" s="398" t="str">
        <f>IF(ISBLANK('CMU Bus Card Rec'!H1:J1), " ", ('CMU Bus Card Rec'!H1:J1))</f>
        <v xml:space="preserve"> </v>
      </c>
      <c r="I1" s="398"/>
      <c r="J1" s="399"/>
      <c r="K1" s="130"/>
      <c r="L1" s="388" t="str">
        <f>IF(ISBLANK('CMU Bus Card Rec'!L1:M1), " ", ('CMU Bus Card Rec'!L1:M1))</f>
        <v xml:space="preserve"> </v>
      </c>
      <c r="M1" s="400"/>
    </row>
    <row r="2" spans="1:13" ht="16.5" thickBot="1" x14ac:dyDescent="0.3">
      <c r="A2" s="390" t="s">
        <v>138</v>
      </c>
      <c r="B2" s="221"/>
      <c r="C2" s="221"/>
      <c r="D2" s="221"/>
      <c r="E2" s="221"/>
      <c r="F2" s="222"/>
      <c r="G2" s="10" t="s">
        <v>1</v>
      </c>
      <c r="H2" s="391" t="str">
        <f>IF(ISBLANK('CMU Bus Card Rec'!H2:J2), " ", ('CMU Bus Card Rec'!H2:J2))</f>
        <v xml:space="preserve"> </v>
      </c>
      <c r="I2" s="391"/>
      <c r="J2" s="392"/>
      <c r="K2" s="127" t="s">
        <v>144</v>
      </c>
      <c r="L2" s="393" t="str">
        <f>IF(ISBLANK('CMU Bus Card Rec'!L2:M2), " ", ('CMU Bus Card Rec'!L2:M2))</f>
        <v xml:space="preserve"> </v>
      </c>
      <c r="M2" s="401"/>
    </row>
    <row r="3" spans="1:13" ht="16.5" thickBot="1" x14ac:dyDescent="0.3">
      <c r="A3" s="48" t="s">
        <v>4</v>
      </c>
      <c r="B3" s="218" t="s">
        <v>20</v>
      </c>
      <c r="C3" s="219"/>
      <c r="D3" s="219"/>
      <c r="E3" s="219"/>
      <c r="F3" s="50"/>
      <c r="G3" s="11" t="s">
        <v>3</v>
      </c>
      <c r="H3" s="378" t="str">
        <f>IF(ISBLANK('CMU Bus Card Rec'!H3:J3), " ", ('CMU Bus Card Rec'!H3:J3))</f>
        <v xml:space="preserve"> </v>
      </c>
      <c r="I3" s="378"/>
      <c r="J3" s="379"/>
      <c r="K3" s="131" t="s">
        <v>2</v>
      </c>
      <c r="L3" s="380" t="str">
        <f>IF(ISBLANK('CMU Bus Card Rec'!L3:M3), " ", ('CMU Bus Card Rec'!L3:M3))</f>
        <v xml:space="preserve"> </v>
      </c>
      <c r="M3" s="405"/>
    </row>
    <row r="4" spans="1:13" x14ac:dyDescent="0.25">
      <c r="A4" s="411"/>
      <c r="B4" s="382"/>
      <c r="C4" s="383"/>
      <c r="D4" s="383"/>
      <c r="E4" s="383"/>
      <c r="F4" s="383"/>
      <c r="G4" s="383"/>
      <c r="H4" s="383"/>
      <c r="I4" s="383"/>
      <c r="J4" s="383"/>
      <c r="K4" s="383"/>
      <c r="L4" s="383"/>
      <c r="M4" s="384"/>
    </row>
    <row r="5" spans="1:13" ht="16.5" thickBot="1" x14ac:dyDescent="0.3">
      <c r="A5" s="411"/>
      <c r="B5" s="385"/>
      <c r="C5" s="386"/>
      <c r="D5" s="386"/>
      <c r="E5" s="386"/>
      <c r="F5" s="386"/>
      <c r="G5" s="386"/>
      <c r="H5" s="386"/>
      <c r="I5" s="386"/>
      <c r="J5" s="386"/>
      <c r="K5" s="386"/>
      <c r="L5" s="386"/>
      <c r="M5" s="387"/>
    </row>
    <row r="6" spans="1:13" x14ac:dyDescent="0.25">
      <c r="A6" s="411"/>
      <c r="B6" s="35" t="s">
        <v>82</v>
      </c>
      <c r="C6" s="36"/>
      <c r="D6" s="36"/>
      <c r="E6" s="36"/>
      <c r="F6" s="37"/>
      <c r="G6" s="38"/>
      <c r="H6" s="36"/>
      <c r="I6" s="36"/>
      <c r="J6" s="39"/>
      <c r="K6" s="40"/>
      <c r="L6" s="40"/>
      <c r="M6" s="41"/>
    </row>
    <row r="7" spans="1:13" x14ac:dyDescent="0.25">
      <c r="A7" s="411"/>
      <c r="B7" s="256" t="s">
        <v>142</v>
      </c>
      <c r="C7" s="412"/>
      <c r="D7" s="413"/>
      <c r="E7" s="42" t="s">
        <v>143</v>
      </c>
      <c r="F7" s="414" t="s">
        <v>29</v>
      </c>
      <c r="G7" s="415"/>
      <c r="H7" s="42" t="s">
        <v>16</v>
      </c>
      <c r="I7" s="42" t="s">
        <v>13</v>
      </c>
      <c r="J7" s="414" t="s">
        <v>28</v>
      </c>
      <c r="K7" s="416"/>
      <c r="L7" s="416"/>
      <c r="M7" s="417"/>
    </row>
    <row r="8" spans="1:13" x14ac:dyDescent="0.25">
      <c r="A8" s="411"/>
      <c r="B8" s="289"/>
      <c r="C8" s="290"/>
      <c r="D8" s="291"/>
      <c r="E8" s="55"/>
      <c r="F8" s="418"/>
      <c r="G8" s="419"/>
      <c r="H8" s="56"/>
      <c r="I8" s="86"/>
      <c r="J8" s="264"/>
      <c r="K8" s="265"/>
      <c r="L8" s="265"/>
      <c r="M8" s="266"/>
    </row>
    <row r="9" spans="1:13" x14ac:dyDescent="0.25">
      <c r="A9" s="411"/>
      <c r="B9" s="113"/>
      <c r="C9" s="114"/>
      <c r="D9" s="115"/>
      <c r="E9" s="55"/>
      <c r="F9" s="111"/>
      <c r="G9" s="112"/>
      <c r="H9" s="56"/>
      <c r="I9" s="86"/>
      <c r="J9" s="108"/>
      <c r="K9" s="109"/>
      <c r="L9" s="109"/>
      <c r="M9" s="110"/>
    </row>
    <row r="10" spans="1:13" x14ac:dyDescent="0.25">
      <c r="A10" s="411"/>
      <c r="B10" s="113"/>
      <c r="C10" s="114"/>
      <c r="D10" s="115"/>
      <c r="E10" s="55"/>
      <c r="F10" s="111"/>
      <c r="G10" s="112"/>
      <c r="H10" s="56"/>
      <c r="I10" s="86"/>
      <c r="J10" s="108"/>
      <c r="K10" s="109"/>
      <c r="L10" s="109"/>
      <c r="M10" s="110"/>
    </row>
    <row r="11" spans="1:13" x14ac:dyDescent="0.25">
      <c r="A11" s="411"/>
      <c r="B11" s="113"/>
      <c r="C11" s="114"/>
      <c r="D11" s="115"/>
      <c r="E11" s="55"/>
      <c r="F11" s="111"/>
      <c r="G11" s="112"/>
      <c r="H11" s="56"/>
      <c r="I11" s="86"/>
      <c r="J11" s="108"/>
      <c r="K11" s="109"/>
      <c r="L11" s="109"/>
      <c r="M11" s="110"/>
    </row>
    <row r="12" spans="1:13" x14ac:dyDescent="0.25">
      <c r="A12" s="411"/>
      <c r="B12" s="113"/>
      <c r="C12" s="114"/>
      <c r="D12" s="115"/>
      <c r="E12" s="55"/>
      <c r="F12" s="111"/>
      <c r="G12" s="112"/>
      <c r="H12" s="56"/>
      <c r="I12" s="86"/>
      <c r="J12" s="108"/>
      <c r="K12" s="109"/>
      <c r="L12" s="109"/>
      <c r="M12" s="110"/>
    </row>
    <row r="13" spans="1:13" x14ac:dyDescent="0.25">
      <c r="A13" s="411"/>
      <c r="B13" s="113"/>
      <c r="C13" s="114"/>
      <c r="D13" s="115"/>
      <c r="E13" s="55"/>
      <c r="F13" s="111"/>
      <c r="G13" s="112"/>
      <c r="H13" s="56"/>
      <c r="I13" s="86"/>
      <c r="J13" s="108"/>
      <c r="K13" s="109"/>
      <c r="L13" s="109"/>
      <c r="M13" s="110"/>
    </row>
    <row r="14" spans="1:13" x14ac:dyDescent="0.25">
      <c r="A14" s="411"/>
      <c r="B14" s="113"/>
      <c r="C14" s="114"/>
      <c r="D14" s="115"/>
      <c r="E14" s="55"/>
      <c r="F14" s="111"/>
      <c r="G14" s="112"/>
      <c r="H14" s="56"/>
      <c r="I14" s="86"/>
      <c r="J14" s="108"/>
      <c r="K14" s="109"/>
      <c r="L14" s="109"/>
      <c r="M14" s="110"/>
    </row>
    <row r="15" spans="1:13" x14ac:dyDescent="0.25">
      <c r="A15" s="411"/>
      <c r="B15" s="113"/>
      <c r="C15" s="114"/>
      <c r="D15" s="115"/>
      <c r="E15" s="55"/>
      <c r="F15" s="111"/>
      <c r="G15" s="112"/>
      <c r="H15" s="56"/>
      <c r="I15" s="86"/>
      <c r="J15" s="108"/>
      <c r="K15" s="109"/>
      <c r="L15" s="109"/>
      <c r="M15" s="110"/>
    </row>
    <row r="16" spans="1:13" x14ac:dyDescent="0.25">
      <c r="A16" s="411"/>
      <c r="B16" s="113"/>
      <c r="C16" s="114"/>
      <c r="D16" s="115"/>
      <c r="E16" s="55"/>
      <c r="F16" s="111"/>
      <c r="G16" s="112"/>
      <c r="H16" s="56"/>
      <c r="I16" s="86"/>
      <c r="J16" s="108"/>
      <c r="K16" s="109"/>
      <c r="L16" s="109"/>
      <c r="M16" s="110"/>
    </row>
    <row r="17" spans="1:13" x14ac:dyDescent="0.25">
      <c r="A17" s="411"/>
      <c r="B17" s="113"/>
      <c r="C17" s="114"/>
      <c r="D17" s="115"/>
      <c r="E17" s="55"/>
      <c r="F17" s="111"/>
      <c r="G17" s="112"/>
      <c r="H17" s="56"/>
      <c r="I17" s="86"/>
      <c r="J17" s="108"/>
      <c r="K17" s="109"/>
      <c r="L17" s="109"/>
      <c r="M17" s="110"/>
    </row>
    <row r="18" spans="1:13" x14ac:dyDescent="0.25">
      <c r="A18" s="411"/>
      <c r="B18" s="113"/>
      <c r="C18" s="114"/>
      <c r="D18" s="115"/>
      <c r="E18" s="55"/>
      <c r="F18" s="111"/>
      <c r="G18" s="112"/>
      <c r="H18" s="56"/>
      <c r="I18" s="86"/>
      <c r="J18" s="108"/>
      <c r="K18" s="109"/>
      <c r="L18" s="109"/>
      <c r="M18" s="110"/>
    </row>
    <row r="19" spans="1:13" x14ac:dyDescent="0.25">
      <c r="A19" s="100"/>
      <c r="B19" s="113"/>
      <c r="C19" s="114"/>
      <c r="D19" s="115"/>
      <c r="E19" s="55"/>
      <c r="F19" s="111"/>
      <c r="G19" s="112"/>
      <c r="H19" s="56"/>
      <c r="I19" s="86"/>
      <c r="J19" s="108"/>
      <c r="K19" s="109"/>
      <c r="L19" s="109"/>
      <c r="M19" s="110"/>
    </row>
    <row r="20" spans="1:13" x14ac:dyDescent="0.25">
      <c r="A20" s="100"/>
      <c r="B20" s="113"/>
      <c r="C20" s="114"/>
      <c r="D20" s="115"/>
      <c r="E20" s="55"/>
      <c r="F20" s="111"/>
      <c r="G20" s="112"/>
      <c r="H20" s="56"/>
      <c r="I20" s="86"/>
      <c r="J20" s="108"/>
      <c r="K20" s="109"/>
      <c r="L20" s="109"/>
      <c r="M20" s="110"/>
    </row>
    <row r="21" spans="1:13" x14ac:dyDescent="0.25">
      <c r="A21" s="100"/>
      <c r="B21" s="113"/>
      <c r="C21" s="114"/>
      <c r="D21" s="115"/>
      <c r="E21" s="55"/>
      <c r="F21" s="111"/>
      <c r="G21" s="112"/>
      <c r="H21" s="56"/>
      <c r="I21" s="86"/>
      <c r="J21" s="108"/>
      <c r="K21" s="109"/>
      <c r="L21" s="109"/>
      <c r="M21" s="110"/>
    </row>
    <row r="22" spans="1:13" x14ac:dyDescent="0.25">
      <c r="A22" s="100"/>
      <c r="B22" s="113"/>
      <c r="C22" s="114"/>
      <c r="D22" s="115"/>
      <c r="E22" s="55"/>
      <c r="F22" s="111"/>
      <c r="G22" s="112"/>
      <c r="H22" s="56"/>
      <c r="I22" s="86"/>
      <c r="J22" s="108"/>
      <c r="K22" s="109"/>
      <c r="L22" s="109"/>
      <c r="M22" s="110"/>
    </row>
    <row r="23" spans="1:13" x14ac:dyDescent="0.25">
      <c r="A23" s="100"/>
      <c r="B23" s="113"/>
      <c r="C23" s="114"/>
      <c r="D23" s="115"/>
      <c r="E23" s="55"/>
      <c r="F23" s="111"/>
      <c r="G23" s="112"/>
      <c r="H23" s="56"/>
      <c r="I23" s="86"/>
      <c r="J23" s="108"/>
      <c r="K23" s="109"/>
      <c r="L23" s="109"/>
      <c r="M23" s="110"/>
    </row>
    <row r="24" spans="1:13" ht="16.5" thickBot="1" x14ac:dyDescent="0.3">
      <c r="A24" s="117"/>
      <c r="B24" s="195"/>
      <c r="C24" s="196"/>
      <c r="D24" s="197"/>
      <c r="E24" s="57"/>
      <c r="F24" s="200"/>
      <c r="G24" s="201"/>
      <c r="H24" s="58"/>
      <c r="I24" s="86"/>
      <c r="J24" s="264"/>
      <c r="K24" s="265"/>
      <c r="L24" s="265"/>
      <c r="M24" s="266"/>
    </row>
    <row r="25" spans="1:13" x14ac:dyDescent="0.25">
      <c r="A25" s="116"/>
      <c r="B25" s="195"/>
      <c r="C25" s="196"/>
      <c r="D25" s="197"/>
      <c r="E25" s="57"/>
      <c r="F25" s="200"/>
      <c r="G25" s="201"/>
      <c r="H25" s="58"/>
      <c r="I25" s="86"/>
      <c r="J25" s="264"/>
      <c r="K25" s="265"/>
      <c r="L25" s="265"/>
      <c r="M25" s="266"/>
    </row>
    <row r="26" spans="1:13" x14ac:dyDescent="0.25">
      <c r="B26" s="259" t="s">
        <v>15</v>
      </c>
      <c r="C26" s="260"/>
      <c r="D26" s="260"/>
      <c r="E26" s="260"/>
      <c r="F26" s="260"/>
      <c r="G26" s="261"/>
      <c r="H26" s="46" t="s">
        <v>14</v>
      </c>
      <c r="I26" s="107" t="str">
        <f>IF(SUM(I8:I25)=0," ",SUM(I8:I25))</f>
        <v xml:space="preserve"> </v>
      </c>
      <c r="J26" s="406" t="s">
        <v>173</v>
      </c>
      <c r="K26" s="407"/>
      <c r="L26" s="407"/>
      <c r="M26" s="408"/>
    </row>
    <row r="27" spans="1:13" ht="16.5" thickBot="1" x14ac:dyDescent="0.3">
      <c r="B27" s="43" t="s">
        <v>31</v>
      </c>
      <c r="C27" s="44"/>
      <c r="D27" s="44"/>
      <c r="E27" s="44"/>
      <c r="F27" s="44"/>
      <c r="G27" s="44"/>
      <c r="H27" s="45"/>
      <c r="I27" s="45"/>
      <c r="J27" s="409"/>
      <c r="K27" s="409"/>
      <c r="L27" s="409"/>
      <c r="M27" s="410"/>
    </row>
  </sheetData>
  <mergeCells count="26">
    <mergeCell ref="H3:J3"/>
    <mergeCell ref="L3:M3"/>
    <mergeCell ref="A4:A18"/>
    <mergeCell ref="B4:M5"/>
    <mergeCell ref="B3:E3"/>
    <mergeCell ref="B7:D7"/>
    <mergeCell ref="F7:G7"/>
    <mergeCell ref="J7:M7"/>
    <mergeCell ref="B8:D8"/>
    <mergeCell ref="F8:G8"/>
    <mergeCell ref="A1:F1"/>
    <mergeCell ref="H1:J1"/>
    <mergeCell ref="L1:M1"/>
    <mergeCell ref="A2:F2"/>
    <mergeCell ref="H2:J2"/>
    <mergeCell ref="L2:M2"/>
    <mergeCell ref="J8:M8"/>
    <mergeCell ref="B26:G26"/>
    <mergeCell ref="J26:M26"/>
    <mergeCell ref="J27:M27"/>
    <mergeCell ref="B24:D24"/>
    <mergeCell ref="F24:G24"/>
    <mergeCell ref="J24:M24"/>
    <mergeCell ref="B25:D25"/>
    <mergeCell ref="F25:G25"/>
    <mergeCell ref="J25:M25"/>
  </mergeCells>
  <phoneticPr fontId="20" type="noConversion"/>
  <pageMargins left="0.75" right="0.75" top="1" bottom="1" header="0.5" footer="0.5"/>
  <pageSetup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52"/>
  <sheetViews>
    <sheetView showOutlineSymbols="0" zoomScale="90" workbookViewId="0">
      <selection activeCell="F20" sqref="F20:L21"/>
    </sheetView>
  </sheetViews>
  <sheetFormatPr defaultColWidth="8.75" defaultRowHeight="15" customHeight="1" x14ac:dyDescent="0.2"/>
  <cols>
    <col min="1" max="2" width="1.875" style="1" customWidth="1"/>
    <col min="3" max="3" width="10.125" style="1" customWidth="1"/>
    <col min="4" max="4" width="10.875" style="1" customWidth="1"/>
    <col min="5" max="11" width="8.875" style="1" customWidth="1"/>
    <col min="12" max="12" width="8.5" style="1" customWidth="1"/>
    <col min="13" max="16384" width="8.75" style="91"/>
  </cols>
  <sheetData>
    <row r="1" spans="1:12" ht="4.5" customHeight="1" thickBot="1" x14ac:dyDescent="0.25">
      <c r="A1" s="434"/>
      <c r="B1" s="434"/>
      <c r="C1" s="434"/>
      <c r="D1" s="434"/>
      <c r="E1" s="434"/>
      <c r="F1" s="434"/>
      <c r="G1" s="434"/>
      <c r="H1" s="434"/>
      <c r="I1" s="434"/>
      <c r="J1" s="434"/>
      <c r="K1" s="434"/>
      <c r="L1" s="434"/>
    </row>
    <row r="2" spans="1:12" ht="15" customHeight="1" thickBot="1" x14ac:dyDescent="0.25">
      <c r="A2" s="427" t="s">
        <v>120</v>
      </c>
      <c r="B2" s="427"/>
      <c r="C2" s="427"/>
      <c r="D2" s="427"/>
      <c r="E2" s="436"/>
      <c r="F2" s="92" t="s">
        <v>0</v>
      </c>
      <c r="G2" s="431"/>
      <c r="H2" s="431"/>
      <c r="I2" s="432"/>
      <c r="J2" s="429" t="s">
        <v>121</v>
      </c>
      <c r="K2" s="430"/>
      <c r="L2" s="93"/>
    </row>
    <row r="3" spans="1:12" ht="15" customHeight="1" x14ac:dyDescent="0.2">
      <c r="A3" s="427" t="s">
        <v>122</v>
      </c>
      <c r="B3" s="427"/>
      <c r="C3" s="427"/>
      <c r="D3" s="427"/>
      <c r="E3" s="436"/>
      <c r="F3" s="440" t="s">
        <v>174</v>
      </c>
      <c r="G3" s="441"/>
      <c r="H3" s="441"/>
      <c r="I3" s="441"/>
      <c r="J3" s="441"/>
      <c r="K3" s="441"/>
      <c r="L3" s="442"/>
    </row>
    <row r="4" spans="1:12" ht="15" customHeight="1" x14ac:dyDescent="0.2">
      <c r="A4" s="427" t="s">
        <v>123</v>
      </c>
      <c r="B4" s="427"/>
      <c r="C4" s="427"/>
      <c r="D4" s="427"/>
      <c r="E4" s="436"/>
      <c r="F4" s="443"/>
      <c r="G4" s="444"/>
      <c r="H4" s="444"/>
      <c r="I4" s="444"/>
      <c r="J4" s="444"/>
      <c r="K4" s="444"/>
      <c r="L4" s="445"/>
    </row>
    <row r="5" spans="1:12" ht="15" customHeight="1" x14ac:dyDescent="0.2">
      <c r="A5" s="423" t="s">
        <v>101</v>
      </c>
      <c r="B5" s="423"/>
      <c r="C5" s="423"/>
      <c r="D5" s="423"/>
      <c r="E5" s="423"/>
      <c r="F5" s="423"/>
      <c r="G5" s="423"/>
      <c r="H5" s="423"/>
      <c r="I5" s="423"/>
      <c r="J5" s="423"/>
      <c r="K5" s="423"/>
      <c r="L5" s="423"/>
    </row>
    <row r="6" spans="1:12" ht="15" customHeight="1" x14ac:dyDescent="0.2">
      <c r="A6" s="435" t="s">
        <v>119</v>
      </c>
      <c r="B6" s="435"/>
      <c r="C6" s="435"/>
      <c r="D6" s="435"/>
      <c r="E6" s="423"/>
      <c r="F6" s="423"/>
      <c r="G6" s="423"/>
      <c r="H6" s="423"/>
      <c r="I6" s="423"/>
      <c r="J6" s="423"/>
      <c r="K6" s="423"/>
      <c r="L6" s="423"/>
    </row>
    <row r="7" spans="1:12" ht="15" customHeight="1" x14ac:dyDescent="0.2">
      <c r="A7" s="435"/>
      <c r="B7" s="435"/>
      <c r="C7" s="435"/>
      <c r="D7" s="435"/>
      <c r="E7" s="423"/>
      <c r="F7" s="423"/>
      <c r="G7" s="423"/>
      <c r="H7" s="423"/>
      <c r="I7" s="423"/>
      <c r="J7" s="423"/>
      <c r="K7" s="423"/>
      <c r="L7" s="423"/>
    </row>
    <row r="8" spans="1:12" ht="15" customHeight="1" x14ac:dyDescent="0.2">
      <c r="A8" s="422" t="s">
        <v>102</v>
      </c>
      <c r="B8" s="422"/>
      <c r="C8" s="422"/>
      <c r="D8" s="422"/>
      <c r="E8" s="422"/>
      <c r="F8" s="422"/>
      <c r="G8" s="422"/>
      <c r="H8" s="422"/>
      <c r="I8" s="422"/>
      <c r="J8" s="422"/>
      <c r="K8" s="422"/>
      <c r="L8" s="422"/>
    </row>
    <row r="9" spans="1:12" ht="15" customHeight="1" thickBot="1" x14ac:dyDescent="0.25">
      <c r="A9" s="446" t="s">
        <v>100</v>
      </c>
      <c r="B9" s="447"/>
      <c r="C9" s="447"/>
      <c r="D9" s="448"/>
      <c r="E9" s="449"/>
      <c r="F9" s="450"/>
      <c r="G9" s="446" t="s">
        <v>124</v>
      </c>
      <c r="H9" s="447"/>
      <c r="I9" s="447"/>
      <c r="J9" s="472"/>
      <c r="K9" s="473"/>
      <c r="L9" s="474"/>
    </row>
    <row r="10" spans="1:12" ht="15" customHeight="1" x14ac:dyDescent="0.2">
      <c r="A10" s="424" t="s">
        <v>125</v>
      </c>
      <c r="B10" s="420"/>
      <c r="C10" s="420"/>
      <c r="D10" s="420"/>
      <c r="E10" s="420"/>
      <c r="F10" s="420" t="s">
        <v>126</v>
      </c>
      <c r="G10" s="420"/>
      <c r="H10" s="420"/>
      <c r="I10" s="420" t="s">
        <v>103</v>
      </c>
      <c r="J10" s="420"/>
      <c r="K10" s="420"/>
      <c r="L10" s="421"/>
    </row>
    <row r="11" spans="1:12" ht="15" customHeight="1" x14ac:dyDescent="0.2">
      <c r="A11" s="461"/>
      <c r="B11" s="423"/>
      <c r="C11" s="423"/>
      <c r="D11" s="423"/>
      <c r="E11" s="423"/>
      <c r="F11" s="423"/>
      <c r="G11" s="423"/>
      <c r="H11" s="423"/>
      <c r="I11" s="423"/>
      <c r="J11" s="423"/>
      <c r="K11" s="423"/>
      <c r="L11" s="460"/>
    </row>
    <row r="12" spans="1:12" ht="15" customHeight="1" x14ac:dyDescent="0.2">
      <c r="A12" s="461"/>
      <c r="B12" s="423"/>
      <c r="C12" s="423"/>
      <c r="D12" s="423"/>
      <c r="E12" s="423"/>
      <c r="F12" s="423"/>
      <c r="G12" s="423"/>
      <c r="H12" s="423"/>
      <c r="I12" s="423"/>
      <c r="J12" s="423"/>
      <c r="K12" s="423"/>
      <c r="L12" s="460"/>
    </row>
    <row r="13" spans="1:12" ht="15" customHeight="1" x14ac:dyDescent="0.2">
      <c r="A13" s="461"/>
      <c r="B13" s="423"/>
      <c r="C13" s="423"/>
      <c r="D13" s="423"/>
      <c r="E13" s="423"/>
      <c r="F13" s="423"/>
      <c r="G13" s="423"/>
      <c r="H13" s="423"/>
      <c r="I13" s="423"/>
      <c r="J13" s="423"/>
      <c r="K13" s="423"/>
      <c r="L13" s="460"/>
    </row>
    <row r="14" spans="1:12" ht="15" customHeight="1" x14ac:dyDescent="0.2">
      <c r="A14" s="461"/>
      <c r="B14" s="423"/>
      <c r="C14" s="423"/>
      <c r="D14" s="423"/>
      <c r="E14" s="423"/>
      <c r="F14" s="423"/>
      <c r="G14" s="423"/>
      <c r="H14" s="423"/>
      <c r="I14" s="423"/>
      <c r="J14" s="423"/>
      <c r="K14" s="423"/>
      <c r="L14" s="460"/>
    </row>
    <row r="15" spans="1:12" ht="15" customHeight="1" x14ac:dyDescent="0.2">
      <c r="A15" s="461"/>
      <c r="B15" s="423"/>
      <c r="C15" s="423"/>
      <c r="D15" s="423"/>
      <c r="E15" s="423"/>
      <c r="F15" s="423"/>
      <c r="G15" s="423"/>
      <c r="H15" s="423"/>
      <c r="I15" s="423"/>
      <c r="J15" s="423"/>
      <c r="K15" s="423"/>
      <c r="L15" s="460"/>
    </row>
    <row r="16" spans="1:12" ht="15" customHeight="1" x14ac:dyDescent="0.2">
      <c r="A16" s="461"/>
      <c r="B16" s="423"/>
      <c r="C16" s="423"/>
      <c r="D16" s="423"/>
      <c r="E16" s="423"/>
      <c r="F16" s="423"/>
      <c r="G16" s="423"/>
      <c r="H16" s="423"/>
      <c r="I16" s="423"/>
      <c r="J16" s="423"/>
      <c r="K16" s="423"/>
      <c r="L16" s="460"/>
    </row>
    <row r="17" spans="1:12" ht="15" customHeight="1" thickBot="1" x14ac:dyDescent="0.25">
      <c r="A17" s="463"/>
      <c r="B17" s="464"/>
      <c r="C17" s="464"/>
      <c r="D17" s="464"/>
      <c r="E17" s="464"/>
      <c r="F17" s="464"/>
      <c r="G17" s="464"/>
      <c r="H17" s="464"/>
      <c r="I17" s="464"/>
      <c r="J17" s="464"/>
      <c r="K17" s="464"/>
      <c r="L17" s="465"/>
    </row>
    <row r="18" spans="1:12" ht="15" customHeight="1" thickBot="1" x14ac:dyDescent="0.25"/>
    <row r="19" spans="1:12" ht="15" customHeight="1" thickBot="1" x14ac:dyDescent="0.25">
      <c r="A19" s="427" t="s">
        <v>120</v>
      </c>
      <c r="B19" s="427"/>
      <c r="C19" s="427"/>
      <c r="D19" s="427"/>
      <c r="E19" s="433"/>
      <c r="F19" s="92" t="s">
        <v>0</v>
      </c>
      <c r="G19" s="431"/>
      <c r="H19" s="431"/>
      <c r="I19" s="432"/>
      <c r="J19" s="429" t="s">
        <v>121</v>
      </c>
      <c r="K19" s="430"/>
      <c r="L19" s="93"/>
    </row>
    <row r="20" spans="1:12" ht="15" customHeight="1" x14ac:dyDescent="0.2">
      <c r="A20" s="427" t="s">
        <v>122</v>
      </c>
      <c r="B20" s="427"/>
      <c r="C20" s="427"/>
      <c r="D20" s="427"/>
      <c r="E20" s="428"/>
      <c r="F20" s="440" t="s">
        <v>174</v>
      </c>
      <c r="G20" s="441"/>
      <c r="H20" s="441"/>
      <c r="I20" s="441"/>
      <c r="J20" s="441"/>
      <c r="K20" s="441"/>
      <c r="L20" s="442"/>
    </row>
    <row r="21" spans="1:12" ht="15" customHeight="1" x14ac:dyDescent="0.2">
      <c r="A21" s="425" t="s">
        <v>123</v>
      </c>
      <c r="B21" s="425"/>
      <c r="C21" s="425"/>
      <c r="D21" s="425"/>
      <c r="E21" s="426"/>
      <c r="F21" s="443"/>
      <c r="G21" s="444"/>
      <c r="H21" s="444"/>
      <c r="I21" s="444"/>
      <c r="J21" s="444"/>
      <c r="K21" s="444"/>
      <c r="L21" s="445"/>
    </row>
    <row r="22" spans="1:12" ht="15" customHeight="1" x14ac:dyDescent="0.2">
      <c r="A22" s="437" t="s">
        <v>101</v>
      </c>
      <c r="B22" s="438"/>
      <c r="C22" s="438"/>
      <c r="D22" s="439"/>
      <c r="E22" s="437"/>
      <c r="F22" s="438"/>
      <c r="G22" s="438"/>
      <c r="H22" s="438"/>
      <c r="I22" s="438"/>
      <c r="J22" s="438"/>
      <c r="K22" s="438"/>
      <c r="L22" s="439"/>
    </row>
    <row r="23" spans="1:12" ht="15" customHeight="1" x14ac:dyDescent="0.2">
      <c r="A23" s="454" t="s">
        <v>119</v>
      </c>
      <c r="B23" s="455"/>
      <c r="C23" s="455"/>
      <c r="D23" s="456"/>
      <c r="E23" s="437"/>
      <c r="F23" s="438"/>
      <c r="G23" s="438"/>
      <c r="H23" s="438"/>
      <c r="I23" s="438"/>
      <c r="J23" s="438"/>
      <c r="K23" s="438"/>
      <c r="L23" s="439"/>
    </row>
    <row r="24" spans="1:12" ht="15" customHeight="1" x14ac:dyDescent="0.2">
      <c r="A24" s="457"/>
      <c r="B24" s="458"/>
      <c r="C24" s="458"/>
      <c r="D24" s="459"/>
      <c r="E24" s="437"/>
      <c r="F24" s="438"/>
      <c r="G24" s="438"/>
      <c r="H24" s="438"/>
      <c r="I24" s="438"/>
      <c r="J24" s="438"/>
      <c r="K24" s="438"/>
      <c r="L24" s="439"/>
    </row>
    <row r="25" spans="1:12" ht="15" customHeight="1" x14ac:dyDescent="0.2">
      <c r="A25" s="437" t="s">
        <v>102</v>
      </c>
      <c r="B25" s="438"/>
      <c r="C25" s="438"/>
      <c r="D25" s="439"/>
      <c r="E25" s="437"/>
      <c r="F25" s="438"/>
      <c r="G25" s="438"/>
      <c r="H25" s="438"/>
      <c r="I25" s="438"/>
      <c r="J25" s="438"/>
      <c r="K25" s="438"/>
      <c r="L25" s="439"/>
    </row>
    <row r="26" spans="1:12" ht="15" customHeight="1" thickBot="1" x14ac:dyDescent="0.25">
      <c r="A26" s="451" t="s">
        <v>100</v>
      </c>
      <c r="B26" s="452"/>
      <c r="C26" s="452"/>
      <c r="D26" s="453"/>
      <c r="E26" s="475"/>
      <c r="F26" s="476"/>
      <c r="G26" s="451" t="s">
        <v>124</v>
      </c>
      <c r="H26" s="452"/>
      <c r="I26" s="453"/>
      <c r="J26" s="477"/>
      <c r="K26" s="478"/>
      <c r="L26" s="479"/>
    </row>
    <row r="27" spans="1:12" ht="15" customHeight="1" x14ac:dyDescent="0.2">
      <c r="A27" s="424" t="s">
        <v>125</v>
      </c>
      <c r="B27" s="420"/>
      <c r="C27" s="420"/>
      <c r="D27" s="420"/>
      <c r="E27" s="420"/>
      <c r="F27" s="420" t="s">
        <v>126</v>
      </c>
      <c r="G27" s="420"/>
      <c r="H27" s="420"/>
      <c r="I27" s="467" t="s">
        <v>103</v>
      </c>
      <c r="J27" s="468"/>
      <c r="K27" s="468"/>
      <c r="L27" s="469"/>
    </row>
    <row r="28" spans="1:12" ht="15" customHeight="1" x14ac:dyDescent="0.2">
      <c r="A28" s="466"/>
      <c r="B28" s="438"/>
      <c r="C28" s="438"/>
      <c r="D28" s="438"/>
      <c r="E28" s="439"/>
      <c r="F28" s="437"/>
      <c r="G28" s="438"/>
      <c r="H28" s="439"/>
      <c r="I28" s="437"/>
      <c r="J28" s="438"/>
      <c r="K28" s="438"/>
      <c r="L28" s="462"/>
    </row>
    <row r="29" spans="1:12" ht="15" customHeight="1" x14ac:dyDescent="0.2">
      <c r="A29" s="466"/>
      <c r="B29" s="438"/>
      <c r="C29" s="438"/>
      <c r="D29" s="438"/>
      <c r="E29" s="439"/>
      <c r="F29" s="437"/>
      <c r="G29" s="438"/>
      <c r="H29" s="439"/>
      <c r="I29" s="437"/>
      <c r="J29" s="438"/>
      <c r="K29" s="438"/>
      <c r="L29" s="462"/>
    </row>
    <row r="30" spans="1:12" ht="15" customHeight="1" x14ac:dyDescent="0.2">
      <c r="A30" s="466"/>
      <c r="B30" s="438"/>
      <c r="C30" s="438"/>
      <c r="D30" s="438"/>
      <c r="E30" s="439"/>
      <c r="F30" s="437"/>
      <c r="G30" s="438"/>
      <c r="H30" s="439"/>
      <c r="I30" s="437"/>
      <c r="J30" s="438"/>
      <c r="K30" s="438"/>
      <c r="L30" s="462"/>
    </row>
    <row r="31" spans="1:12" ht="15" customHeight="1" x14ac:dyDescent="0.2">
      <c r="A31" s="466"/>
      <c r="B31" s="438"/>
      <c r="C31" s="438"/>
      <c r="D31" s="438"/>
      <c r="E31" s="439"/>
      <c r="F31" s="437"/>
      <c r="G31" s="438"/>
      <c r="H31" s="439"/>
      <c r="I31" s="437"/>
      <c r="J31" s="438"/>
      <c r="K31" s="438"/>
      <c r="L31" s="462"/>
    </row>
    <row r="32" spans="1:12" ht="15" customHeight="1" x14ac:dyDescent="0.2">
      <c r="A32" s="466"/>
      <c r="B32" s="438"/>
      <c r="C32" s="438"/>
      <c r="D32" s="438"/>
      <c r="E32" s="439"/>
      <c r="F32" s="437"/>
      <c r="G32" s="438"/>
      <c r="H32" s="439"/>
      <c r="I32" s="437"/>
      <c r="J32" s="438"/>
      <c r="K32" s="438"/>
      <c r="L32" s="462"/>
    </row>
    <row r="33" spans="1:12" ht="15" customHeight="1" x14ac:dyDescent="0.2">
      <c r="A33" s="466"/>
      <c r="B33" s="438"/>
      <c r="C33" s="438"/>
      <c r="D33" s="438"/>
      <c r="E33" s="439"/>
      <c r="F33" s="437"/>
      <c r="G33" s="438"/>
      <c r="H33" s="439"/>
      <c r="I33" s="437"/>
      <c r="J33" s="438"/>
      <c r="K33" s="438"/>
      <c r="L33" s="462"/>
    </row>
    <row r="34" spans="1:12" ht="15" customHeight="1" thickBot="1" x14ac:dyDescent="0.25">
      <c r="A34" s="470"/>
      <c r="B34" s="452"/>
      <c r="C34" s="452"/>
      <c r="D34" s="452"/>
      <c r="E34" s="453"/>
      <c r="F34" s="451"/>
      <c r="G34" s="452"/>
      <c r="H34" s="453"/>
      <c r="I34" s="451"/>
      <c r="J34" s="452"/>
      <c r="K34" s="452"/>
      <c r="L34" s="471"/>
    </row>
    <row r="35" spans="1:12" ht="15" customHeight="1" thickBot="1" x14ac:dyDescent="0.25"/>
    <row r="36" spans="1:12" ht="15" customHeight="1" thickBot="1" x14ac:dyDescent="0.25">
      <c r="A36" s="427" t="s">
        <v>120</v>
      </c>
      <c r="B36" s="427"/>
      <c r="C36" s="427"/>
      <c r="D36" s="427"/>
      <c r="E36" s="433"/>
      <c r="F36" s="92" t="s">
        <v>0</v>
      </c>
      <c r="G36" s="431"/>
      <c r="H36" s="431"/>
      <c r="I36" s="432"/>
      <c r="J36" s="429" t="s">
        <v>121</v>
      </c>
      <c r="K36" s="430"/>
      <c r="L36" s="93"/>
    </row>
    <row r="37" spans="1:12" ht="15" customHeight="1" x14ac:dyDescent="0.2">
      <c r="A37" s="427" t="s">
        <v>122</v>
      </c>
      <c r="B37" s="427"/>
      <c r="C37" s="427"/>
      <c r="D37" s="427"/>
      <c r="E37" s="428"/>
      <c r="F37" s="440" t="s">
        <v>174</v>
      </c>
      <c r="G37" s="441"/>
      <c r="H37" s="441"/>
      <c r="I37" s="441"/>
      <c r="J37" s="441"/>
      <c r="K37" s="441"/>
      <c r="L37" s="442"/>
    </row>
    <row r="38" spans="1:12" ht="15" customHeight="1" x14ac:dyDescent="0.2">
      <c r="A38" s="425" t="s">
        <v>123</v>
      </c>
      <c r="B38" s="425"/>
      <c r="C38" s="425"/>
      <c r="D38" s="425"/>
      <c r="E38" s="426"/>
      <c r="F38" s="443"/>
      <c r="G38" s="444"/>
      <c r="H38" s="444"/>
      <c r="I38" s="444"/>
      <c r="J38" s="444"/>
      <c r="K38" s="444"/>
      <c r="L38" s="445"/>
    </row>
    <row r="39" spans="1:12" ht="15" customHeight="1" x14ac:dyDescent="0.2">
      <c r="A39" s="437" t="s">
        <v>101</v>
      </c>
      <c r="B39" s="438"/>
      <c r="C39" s="438"/>
      <c r="D39" s="439"/>
      <c r="E39" s="437"/>
      <c r="F39" s="438"/>
      <c r="G39" s="438"/>
      <c r="H39" s="438"/>
      <c r="I39" s="438"/>
      <c r="J39" s="438"/>
      <c r="K39" s="438"/>
      <c r="L39" s="439"/>
    </row>
    <row r="40" spans="1:12" ht="15" customHeight="1" x14ac:dyDescent="0.2">
      <c r="A40" s="454" t="s">
        <v>119</v>
      </c>
      <c r="B40" s="455"/>
      <c r="C40" s="455"/>
      <c r="D40" s="456"/>
      <c r="E40" s="437"/>
      <c r="F40" s="438"/>
      <c r="G40" s="438"/>
      <c r="H40" s="438"/>
      <c r="I40" s="438"/>
      <c r="J40" s="438"/>
      <c r="K40" s="438"/>
      <c r="L40" s="439"/>
    </row>
    <row r="41" spans="1:12" ht="15" customHeight="1" x14ac:dyDescent="0.2">
      <c r="A41" s="457"/>
      <c r="B41" s="458"/>
      <c r="C41" s="458"/>
      <c r="D41" s="459"/>
      <c r="E41" s="437"/>
      <c r="F41" s="438"/>
      <c r="G41" s="438"/>
      <c r="H41" s="438"/>
      <c r="I41" s="438"/>
      <c r="J41" s="438"/>
      <c r="K41" s="438"/>
      <c r="L41" s="439"/>
    </row>
    <row r="42" spans="1:12" ht="15" customHeight="1" x14ac:dyDescent="0.2">
      <c r="A42" s="437" t="s">
        <v>102</v>
      </c>
      <c r="B42" s="438"/>
      <c r="C42" s="438"/>
      <c r="D42" s="439"/>
      <c r="E42" s="437"/>
      <c r="F42" s="438"/>
      <c r="G42" s="438"/>
      <c r="H42" s="438"/>
      <c r="I42" s="438"/>
      <c r="J42" s="438"/>
      <c r="K42" s="438"/>
      <c r="L42" s="439"/>
    </row>
    <row r="43" spans="1:12" ht="15" customHeight="1" thickBot="1" x14ac:dyDescent="0.25">
      <c r="A43" s="451" t="s">
        <v>100</v>
      </c>
      <c r="B43" s="452"/>
      <c r="C43" s="452"/>
      <c r="D43" s="453"/>
      <c r="E43" s="475"/>
      <c r="F43" s="476"/>
      <c r="G43" s="451" t="s">
        <v>124</v>
      </c>
      <c r="H43" s="452"/>
      <c r="I43" s="453"/>
      <c r="J43" s="477"/>
      <c r="K43" s="478"/>
      <c r="L43" s="479"/>
    </row>
    <row r="44" spans="1:12" ht="15" customHeight="1" x14ac:dyDescent="0.2">
      <c r="A44" s="424" t="s">
        <v>125</v>
      </c>
      <c r="B44" s="420"/>
      <c r="C44" s="420"/>
      <c r="D44" s="420"/>
      <c r="E44" s="420"/>
      <c r="F44" s="420" t="s">
        <v>126</v>
      </c>
      <c r="G44" s="420"/>
      <c r="H44" s="420"/>
      <c r="I44" s="467" t="s">
        <v>103</v>
      </c>
      <c r="J44" s="468"/>
      <c r="K44" s="468"/>
      <c r="L44" s="469"/>
    </row>
    <row r="45" spans="1:12" ht="15" customHeight="1" x14ac:dyDescent="0.2">
      <c r="A45" s="466"/>
      <c r="B45" s="438"/>
      <c r="C45" s="438"/>
      <c r="D45" s="438"/>
      <c r="E45" s="439"/>
      <c r="F45" s="437"/>
      <c r="G45" s="438"/>
      <c r="H45" s="439"/>
      <c r="I45" s="437"/>
      <c r="J45" s="438"/>
      <c r="K45" s="438"/>
      <c r="L45" s="462"/>
    </row>
    <row r="46" spans="1:12" ht="15" customHeight="1" x14ac:dyDescent="0.2">
      <c r="A46" s="466"/>
      <c r="B46" s="438"/>
      <c r="C46" s="438"/>
      <c r="D46" s="438"/>
      <c r="E46" s="439"/>
      <c r="F46" s="437"/>
      <c r="G46" s="438"/>
      <c r="H46" s="439"/>
      <c r="I46" s="437"/>
      <c r="J46" s="438"/>
      <c r="K46" s="438"/>
      <c r="L46" s="462"/>
    </row>
    <row r="47" spans="1:12" ht="15" customHeight="1" x14ac:dyDescent="0.2">
      <c r="A47" s="466"/>
      <c r="B47" s="438"/>
      <c r="C47" s="438"/>
      <c r="D47" s="438"/>
      <c r="E47" s="439"/>
      <c r="F47" s="437"/>
      <c r="G47" s="438"/>
      <c r="H47" s="439"/>
      <c r="I47" s="437"/>
      <c r="J47" s="438"/>
      <c r="K47" s="438"/>
      <c r="L47" s="462"/>
    </row>
    <row r="48" spans="1:12" ht="15" customHeight="1" x14ac:dyDescent="0.2">
      <c r="A48" s="466"/>
      <c r="B48" s="438"/>
      <c r="C48" s="438"/>
      <c r="D48" s="438"/>
      <c r="E48" s="439"/>
      <c r="F48" s="437"/>
      <c r="G48" s="438"/>
      <c r="H48" s="439"/>
      <c r="I48" s="437"/>
      <c r="J48" s="438"/>
      <c r="K48" s="438"/>
      <c r="L48" s="462"/>
    </row>
    <row r="49" spans="1:12" ht="15" customHeight="1" x14ac:dyDescent="0.2">
      <c r="A49" s="466"/>
      <c r="B49" s="438"/>
      <c r="C49" s="438"/>
      <c r="D49" s="438"/>
      <c r="E49" s="439"/>
      <c r="F49" s="437"/>
      <c r="G49" s="438"/>
      <c r="H49" s="439"/>
      <c r="I49" s="437"/>
      <c r="J49" s="438"/>
      <c r="K49" s="438"/>
      <c r="L49" s="462"/>
    </row>
    <row r="50" spans="1:12" ht="15" customHeight="1" x14ac:dyDescent="0.2">
      <c r="A50" s="466"/>
      <c r="B50" s="438"/>
      <c r="C50" s="438"/>
      <c r="D50" s="438"/>
      <c r="E50" s="439"/>
      <c r="F50" s="437"/>
      <c r="G50" s="438"/>
      <c r="H50" s="439"/>
      <c r="I50" s="437"/>
      <c r="J50" s="438"/>
      <c r="K50" s="438"/>
      <c r="L50" s="462"/>
    </row>
    <row r="51" spans="1:12" ht="15" customHeight="1" thickBot="1" x14ac:dyDescent="0.25">
      <c r="A51" s="470"/>
      <c r="B51" s="452"/>
      <c r="C51" s="452"/>
      <c r="D51" s="452"/>
      <c r="E51" s="453"/>
      <c r="F51" s="451"/>
      <c r="G51" s="452"/>
      <c r="H51" s="453"/>
      <c r="I51" s="451"/>
      <c r="J51" s="452"/>
      <c r="K51" s="452"/>
      <c r="L51" s="471"/>
    </row>
    <row r="52" spans="1:12" ht="12.75" customHeight="1" x14ac:dyDescent="0.2">
      <c r="A52" s="480" t="s">
        <v>175</v>
      </c>
      <c r="B52" s="480"/>
      <c r="C52" s="480"/>
      <c r="D52" s="480"/>
      <c r="E52" s="480"/>
      <c r="F52" s="480"/>
      <c r="G52" s="480"/>
      <c r="H52" s="480"/>
      <c r="I52" s="480"/>
      <c r="J52" s="480"/>
      <c r="K52" s="480"/>
      <c r="L52" s="480"/>
    </row>
  </sheetData>
  <mergeCells count="125">
    <mergeCell ref="A52:L52"/>
    <mergeCell ref="I51:L51"/>
    <mergeCell ref="F51:H51"/>
    <mergeCell ref="A51:E51"/>
    <mergeCell ref="I50:L50"/>
    <mergeCell ref="F50:H50"/>
    <mergeCell ref="A50:E50"/>
    <mergeCell ref="I49:L49"/>
    <mergeCell ref="F49:H49"/>
    <mergeCell ref="A49:E49"/>
    <mergeCell ref="I48:L48"/>
    <mergeCell ref="F48:H48"/>
    <mergeCell ref="A48:E48"/>
    <mergeCell ref="I47:L47"/>
    <mergeCell ref="F47:H47"/>
    <mergeCell ref="A47:E47"/>
    <mergeCell ref="E23:L23"/>
    <mergeCell ref="I46:L46"/>
    <mergeCell ref="F46:H46"/>
    <mergeCell ref="A46:E46"/>
    <mergeCell ref="I45:L45"/>
    <mergeCell ref="F45:H45"/>
    <mergeCell ref="A45:E45"/>
    <mergeCell ref="G36:I36"/>
    <mergeCell ref="J36:K36"/>
    <mergeCell ref="I31:L31"/>
    <mergeCell ref="F31:H31"/>
    <mergeCell ref="J26:L26"/>
    <mergeCell ref="G26:I26"/>
    <mergeCell ref="E26:F26"/>
    <mergeCell ref="A36:E36"/>
    <mergeCell ref="A33:E33"/>
    <mergeCell ref="F33:H33"/>
    <mergeCell ref="J9:L9"/>
    <mergeCell ref="A44:E44"/>
    <mergeCell ref="F44:H44"/>
    <mergeCell ref="I44:L44"/>
    <mergeCell ref="A43:D43"/>
    <mergeCell ref="E43:F43"/>
    <mergeCell ref="G43:I43"/>
    <mergeCell ref="J43:L43"/>
    <mergeCell ref="F20:L21"/>
    <mergeCell ref="F37:L38"/>
    <mergeCell ref="A37:E37"/>
    <mergeCell ref="A38:E38"/>
    <mergeCell ref="E42:L42"/>
    <mergeCell ref="A42:D42"/>
    <mergeCell ref="E41:L41"/>
    <mergeCell ref="E40:L40"/>
    <mergeCell ref="A40:D41"/>
    <mergeCell ref="A39:D39"/>
    <mergeCell ref="E39:L39"/>
    <mergeCell ref="I33:L33"/>
    <mergeCell ref="A34:E34"/>
    <mergeCell ref="F34:H34"/>
    <mergeCell ref="I34:L34"/>
    <mergeCell ref="A32:E32"/>
    <mergeCell ref="F32:H32"/>
    <mergeCell ref="I32:L32"/>
    <mergeCell ref="A30:E30"/>
    <mergeCell ref="F30:H30"/>
    <mergeCell ref="I30:L30"/>
    <mergeCell ref="A31:E31"/>
    <mergeCell ref="I27:L27"/>
    <mergeCell ref="A28:E28"/>
    <mergeCell ref="F28:H28"/>
    <mergeCell ref="I28:L28"/>
    <mergeCell ref="A29:E29"/>
    <mergeCell ref="F29:H29"/>
    <mergeCell ref="I29:L29"/>
    <mergeCell ref="A17:E17"/>
    <mergeCell ref="F17:H17"/>
    <mergeCell ref="I17:L17"/>
    <mergeCell ref="A15:E15"/>
    <mergeCell ref="F15:H15"/>
    <mergeCell ref="I15:L15"/>
    <mergeCell ref="A16:E16"/>
    <mergeCell ref="F16:H16"/>
    <mergeCell ref="I16:L16"/>
    <mergeCell ref="A11:E11"/>
    <mergeCell ref="F11:H11"/>
    <mergeCell ref="A13:E13"/>
    <mergeCell ref="F13:H13"/>
    <mergeCell ref="I13:L13"/>
    <mergeCell ref="A14:E14"/>
    <mergeCell ref="F14:H14"/>
    <mergeCell ref="I14:L14"/>
    <mergeCell ref="G9:I9"/>
    <mergeCell ref="A26:D26"/>
    <mergeCell ref="E25:L25"/>
    <mergeCell ref="A25:D25"/>
    <mergeCell ref="E24:L24"/>
    <mergeCell ref="A23:D24"/>
    <mergeCell ref="I11:L11"/>
    <mergeCell ref="A12:E12"/>
    <mergeCell ref="F12:H12"/>
    <mergeCell ref="I12:L12"/>
    <mergeCell ref="A8:D8"/>
    <mergeCell ref="E22:L22"/>
    <mergeCell ref="A22:D22"/>
    <mergeCell ref="A3:E3"/>
    <mergeCell ref="A4:E4"/>
    <mergeCell ref="F3:L4"/>
    <mergeCell ref="A9:D9"/>
    <mergeCell ref="A10:E10"/>
    <mergeCell ref="F10:H10"/>
    <mergeCell ref="E9:F9"/>
    <mergeCell ref="A1:L1"/>
    <mergeCell ref="E6:L6"/>
    <mergeCell ref="A6:D7"/>
    <mergeCell ref="E7:L7"/>
    <mergeCell ref="A2:E2"/>
    <mergeCell ref="G2:I2"/>
    <mergeCell ref="J2:K2"/>
    <mergeCell ref="A5:D5"/>
    <mergeCell ref="I10:L10"/>
    <mergeCell ref="E8:L8"/>
    <mergeCell ref="E5:L5"/>
    <mergeCell ref="A27:E27"/>
    <mergeCell ref="F27:H27"/>
    <mergeCell ref="A21:E21"/>
    <mergeCell ref="A20:E20"/>
    <mergeCell ref="J19:K19"/>
    <mergeCell ref="G19:I19"/>
    <mergeCell ref="A19:E19"/>
  </mergeCells>
  <phoneticPr fontId="0" type="noConversion"/>
  <printOptions horizontalCentered="1"/>
  <pageMargins left="0.25" right="0.25" top="0.25" bottom="0.25" header="0.25" footer="0.25"/>
  <pageSetup orientation="portrait"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20"/>
  <sheetViews>
    <sheetView showOutlineSymbols="0" zoomScale="90" workbookViewId="0">
      <selection activeCell="E24" sqref="E24:M24"/>
    </sheetView>
  </sheetViews>
  <sheetFormatPr defaultColWidth="8.75" defaultRowHeight="15" customHeight="1" x14ac:dyDescent="0.2"/>
  <cols>
    <col min="1" max="2" width="1.875" style="1" customWidth="1"/>
    <col min="3" max="3" width="10.125" style="1" customWidth="1"/>
    <col min="4" max="4" width="10.875" style="1" customWidth="1"/>
    <col min="5" max="11" width="8.875" style="1" customWidth="1"/>
    <col min="12" max="12" width="8.5" style="1" customWidth="1"/>
    <col min="13" max="16384" width="8.75" style="91"/>
  </cols>
  <sheetData>
    <row r="1" spans="1:12" ht="4.5" customHeight="1" thickBot="1" x14ac:dyDescent="0.25">
      <c r="A1" s="434"/>
      <c r="B1" s="434"/>
      <c r="C1" s="434"/>
      <c r="D1" s="434"/>
      <c r="E1" s="434"/>
      <c r="F1" s="434"/>
      <c r="G1" s="434"/>
      <c r="H1" s="434"/>
      <c r="I1" s="434"/>
      <c r="J1" s="434"/>
      <c r="K1" s="434"/>
      <c r="L1" s="434"/>
    </row>
    <row r="2" spans="1:12" ht="15" customHeight="1" thickBot="1" x14ac:dyDescent="0.25">
      <c r="A2" s="427" t="s">
        <v>120</v>
      </c>
      <c r="B2" s="427"/>
      <c r="C2" s="427"/>
      <c r="D2" s="427"/>
      <c r="E2" s="436"/>
      <c r="F2" s="92" t="s">
        <v>0</v>
      </c>
      <c r="G2" s="431"/>
      <c r="H2" s="431"/>
      <c r="I2" s="431"/>
      <c r="J2" s="431"/>
      <c r="K2" s="431"/>
      <c r="L2" s="501"/>
    </row>
    <row r="3" spans="1:12" ht="15" customHeight="1" x14ac:dyDescent="0.2">
      <c r="A3" s="427" t="s">
        <v>155</v>
      </c>
      <c r="B3" s="427"/>
      <c r="C3" s="427"/>
      <c r="D3" s="427"/>
      <c r="E3" s="436"/>
      <c r="F3" s="495" t="s">
        <v>156</v>
      </c>
      <c r="G3" s="496"/>
      <c r="H3" s="496"/>
      <c r="I3" s="496"/>
      <c r="J3" s="496"/>
      <c r="K3" s="496"/>
      <c r="L3" s="497"/>
    </row>
    <row r="4" spans="1:12" ht="28.5" customHeight="1" thickBot="1" x14ac:dyDescent="0.25">
      <c r="A4" s="493" t="s">
        <v>123</v>
      </c>
      <c r="B4" s="493"/>
      <c r="C4" s="493"/>
      <c r="D4" s="493"/>
      <c r="E4" s="494"/>
      <c r="F4" s="498"/>
      <c r="G4" s="499"/>
      <c r="H4" s="499"/>
      <c r="I4" s="499"/>
      <c r="J4" s="499"/>
      <c r="K4" s="499"/>
      <c r="L4" s="500"/>
    </row>
    <row r="5" spans="1:12" ht="15" customHeight="1" x14ac:dyDescent="0.2">
      <c r="A5" s="484" t="s">
        <v>78</v>
      </c>
      <c r="B5" s="485"/>
      <c r="C5" s="485"/>
      <c r="D5" s="485"/>
      <c r="E5" s="485"/>
      <c r="F5" s="485"/>
      <c r="G5" s="485"/>
      <c r="H5" s="485"/>
      <c r="I5" s="485"/>
      <c r="J5" s="485"/>
      <c r="K5" s="485"/>
      <c r="L5" s="489"/>
    </row>
    <row r="6" spans="1:12" ht="15" customHeight="1" x14ac:dyDescent="0.2">
      <c r="A6" s="137" t="s">
        <v>5</v>
      </c>
      <c r="B6" s="138"/>
      <c r="C6" s="138"/>
      <c r="D6" s="139"/>
      <c r="E6" s="502"/>
      <c r="F6" s="423"/>
      <c r="G6" s="423"/>
      <c r="H6" s="423"/>
      <c r="I6" s="423"/>
      <c r="J6" s="423"/>
      <c r="K6" s="423"/>
      <c r="L6" s="460"/>
    </row>
    <row r="7" spans="1:12" ht="15" customHeight="1" x14ac:dyDescent="0.2">
      <c r="A7" s="136" t="s">
        <v>154</v>
      </c>
      <c r="B7" s="134"/>
      <c r="C7" s="134"/>
      <c r="D7" s="135"/>
      <c r="E7" s="140"/>
      <c r="F7" s="141"/>
      <c r="G7" s="141"/>
      <c r="H7" s="141"/>
      <c r="I7" s="141"/>
      <c r="J7" s="141"/>
      <c r="K7" s="141"/>
      <c r="L7" s="142"/>
    </row>
    <row r="8" spans="1:12" ht="62.25" customHeight="1" x14ac:dyDescent="0.2">
      <c r="A8" s="481" t="s">
        <v>157</v>
      </c>
      <c r="B8" s="482"/>
      <c r="C8" s="482"/>
      <c r="D8" s="483"/>
      <c r="E8" s="490"/>
      <c r="F8" s="491"/>
      <c r="G8" s="491"/>
      <c r="H8" s="491"/>
      <c r="I8" s="491"/>
      <c r="J8" s="491"/>
      <c r="K8" s="491"/>
      <c r="L8" s="492"/>
    </row>
    <row r="9" spans="1:12" ht="29.25" customHeight="1" thickBot="1" x14ac:dyDescent="0.25">
      <c r="A9" s="486"/>
      <c r="B9" s="487"/>
      <c r="C9" s="487"/>
      <c r="D9" s="487"/>
      <c r="E9" s="487"/>
      <c r="F9" s="487"/>
      <c r="G9" s="487"/>
      <c r="H9" s="487"/>
      <c r="I9" s="487"/>
      <c r="J9" s="487"/>
      <c r="K9" s="487"/>
      <c r="L9" s="488"/>
    </row>
    <row r="10" spans="1:12" ht="15" customHeight="1" x14ac:dyDescent="0.2">
      <c r="A10" s="484" t="s">
        <v>78</v>
      </c>
      <c r="B10" s="485"/>
      <c r="C10" s="485"/>
      <c r="D10" s="485"/>
      <c r="E10" s="485"/>
      <c r="F10" s="485"/>
      <c r="G10" s="485"/>
      <c r="H10" s="485"/>
      <c r="I10" s="485"/>
      <c r="J10" s="485"/>
      <c r="K10" s="485"/>
      <c r="L10" s="489"/>
    </row>
    <row r="11" spans="1:12" ht="15" customHeight="1" x14ac:dyDescent="0.2">
      <c r="A11" s="137" t="s">
        <v>5</v>
      </c>
      <c r="B11" s="138"/>
      <c r="C11" s="138"/>
      <c r="D11" s="139"/>
      <c r="E11" s="423"/>
      <c r="F11" s="423"/>
      <c r="G11" s="423"/>
      <c r="H11" s="423"/>
      <c r="I11" s="423"/>
      <c r="J11" s="423"/>
      <c r="K11" s="423"/>
      <c r="L11" s="460"/>
    </row>
    <row r="12" spans="1:12" ht="15" customHeight="1" x14ac:dyDescent="0.2">
      <c r="A12" s="136" t="s">
        <v>154</v>
      </c>
      <c r="B12" s="134"/>
      <c r="C12" s="134"/>
      <c r="D12" s="135"/>
      <c r="E12" s="423"/>
      <c r="F12" s="423"/>
      <c r="G12" s="423"/>
      <c r="H12" s="423"/>
      <c r="I12" s="423"/>
      <c r="J12" s="423"/>
      <c r="K12" s="423"/>
      <c r="L12" s="460"/>
    </row>
    <row r="13" spans="1:12" ht="62.25" customHeight="1" x14ac:dyDescent="0.2">
      <c r="A13" s="481" t="s">
        <v>158</v>
      </c>
      <c r="B13" s="482"/>
      <c r="C13" s="482"/>
      <c r="D13" s="483"/>
      <c r="E13" s="490"/>
      <c r="F13" s="491"/>
      <c r="G13" s="491"/>
      <c r="H13" s="491"/>
      <c r="I13" s="491"/>
      <c r="J13" s="491"/>
      <c r="K13" s="491"/>
      <c r="L13" s="492"/>
    </row>
    <row r="14" spans="1:12" ht="29.25" customHeight="1" thickBot="1" x14ac:dyDescent="0.25">
      <c r="A14" s="486"/>
      <c r="B14" s="487"/>
      <c r="C14" s="487"/>
      <c r="D14" s="487"/>
      <c r="E14" s="487"/>
      <c r="F14" s="487"/>
      <c r="G14" s="487"/>
      <c r="H14" s="487"/>
      <c r="I14" s="487"/>
      <c r="J14" s="487"/>
      <c r="K14" s="487"/>
      <c r="L14" s="488"/>
    </row>
    <row r="15" spans="1:12" ht="15" customHeight="1" x14ac:dyDescent="0.2">
      <c r="A15" s="484" t="s">
        <v>78</v>
      </c>
      <c r="B15" s="485"/>
      <c r="C15" s="485"/>
      <c r="D15" s="485"/>
      <c r="E15" s="485"/>
      <c r="F15" s="485"/>
      <c r="G15" s="485"/>
      <c r="H15" s="485"/>
      <c r="I15" s="485"/>
      <c r="J15" s="485"/>
      <c r="K15" s="485"/>
      <c r="L15" s="489"/>
    </row>
    <row r="16" spans="1:12" ht="15" customHeight="1" x14ac:dyDescent="0.2">
      <c r="A16" s="137" t="s">
        <v>5</v>
      </c>
      <c r="B16" s="138"/>
      <c r="C16" s="138"/>
      <c r="D16" s="139"/>
      <c r="E16" s="423"/>
      <c r="F16" s="423"/>
      <c r="G16" s="423"/>
      <c r="H16" s="423"/>
      <c r="I16" s="423"/>
      <c r="J16" s="423"/>
      <c r="K16" s="423"/>
      <c r="L16" s="460"/>
    </row>
    <row r="17" spans="1:12" ht="15" customHeight="1" x14ac:dyDescent="0.2">
      <c r="A17" s="136" t="s">
        <v>154</v>
      </c>
      <c r="B17" s="134"/>
      <c r="C17" s="134"/>
      <c r="D17" s="135"/>
      <c r="E17" s="423"/>
      <c r="F17" s="423"/>
      <c r="G17" s="423"/>
      <c r="H17" s="423"/>
      <c r="I17" s="423"/>
      <c r="J17" s="423"/>
      <c r="K17" s="423"/>
      <c r="L17" s="460"/>
    </row>
    <row r="18" spans="1:12" ht="62.25" customHeight="1" x14ac:dyDescent="0.2">
      <c r="A18" s="481" t="s">
        <v>158</v>
      </c>
      <c r="B18" s="482"/>
      <c r="C18" s="482"/>
      <c r="D18" s="483"/>
      <c r="E18" s="490"/>
      <c r="F18" s="491"/>
      <c r="G18" s="491"/>
      <c r="H18" s="491"/>
      <c r="I18" s="491"/>
      <c r="J18" s="491"/>
      <c r="K18" s="491"/>
      <c r="L18" s="492"/>
    </row>
    <row r="19" spans="1:12" ht="29.25" customHeight="1" thickBot="1" x14ac:dyDescent="0.25">
      <c r="A19" s="486"/>
      <c r="B19" s="487"/>
      <c r="C19" s="487"/>
      <c r="D19" s="487"/>
      <c r="E19" s="487"/>
      <c r="F19" s="487"/>
      <c r="G19" s="487"/>
      <c r="H19" s="487"/>
      <c r="I19" s="487"/>
      <c r="J19" s="487"/>
      <c r="K19" s="487"/>
      <c r="L19" s="488"/>
    </row>
    <row r="20" spans="1:12" ht="12.75" customHeight="1" x14ac:dyDescent="0.2">
      <c r="A20" s="480"/>
      <c r="B20" s="480"/>
      <c r="C20" s="480"/>
      <c r="D20" s="480"/>
      <c r="E20" s="480"/>
      <c r="F20" s="480"/>
      <c r="G20" s="480"/>
      <c r="H20" s="480"/>
      <c r="I20" s="480"/>
      <c r="J20" s="480"/>
      <c r="K20" s="480"/>
      <c r="L20" s="480"/>
    </row>
  </sheetData>
  <mergeCells count="27">
    <mergeCell ref="E6:L6"/>
    <mergeCell ref="E11:L11"/>
    <mergeCell ref="E16:L16"/>
    <mergeCell ref="A9:L9"/>
    <mergeCell ref="E10:L10"/>
    <mergeCell ref="E12:L12"/>
    <mergeCell ref="A13:D13"/>
    <mergeCell ref="E5:L5"/>
    <mergeCell ref="A1:L1"/>
    <mergeCell ref="E8:L8"/>
    <mergeCell ref="A2:E2"/>
    <mergeCell ref="A5:D5"/>
    <mergeCell ref="A8:D8"/>
    <mergeCell ref="A3:E3"/>
    <mergeCell ref="A4:E4"/>
    <mergeCell ref="F3:L4"/>
    <mergeCell ref="G2:L2"/>
    <mergeCell ref="E17:L17"/>
    <mergeCell ref="A18:D18"/>
    <mergeCell ref="A20:L20"/>
    <mergeCell ref="A10:D10"/>
    <mergeCell ref="A14:L14"/>
    <mergeCell ref="A15:D15"/>
    <mergeCell ref="E15:L15"/>
    <mergeCell ref="E13:L13"/>
    <mergeCell ref="E18:L18"/>
    <mergeCell ref="A19:L19"/>
  </mergeCells>
  <phoneticPr fontId="0" type="noConversion"/>
  <printOptions horizontalCentered="1"/>
  <pageMargins left="0.25" right="0.25" top="0.25" bottom="0.25" header="0.25" footer="0.2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62"/>
  <sheetViews>
    <sheetView workbookViewId="0">
      <selection activeCell="K1" sqref="K1"/>
    </sheetView>
  </sheetViews>
  <sheetFormatPr defaultRowHeight="15.75" x14ac:dyDescent="0.25"/>
  <cols>
    <col min="1" max="1" width="2.375" customWidth="1"/>
    <col min="7" max="7" width="11.125" customWidth="1"/>
    <col min="11" max="11" width="9.375" customWidth="1"/>
    <col min="13" max="13" width="9.125" bestFit="1" customWidth="1"/>
  </cols>
  <sheetData>
    <row r="1" spans="1:13" x14ac:dyDescent="0.25">
      <c r="A1" s="395" t="s">
        <v>65</v>
      </c>
      <c r="B1" s="396"/>
      <c r="C1" s="396"/>
      <c r="D1" s="396"/>
      <c r="E1" s="396"/>
      <c r="F1" s="397"/>
      <c r="G1" s="78" t="s">
        <v>0</v>
      </c>
      <c r="H1" s="398" t="str">
        <f>IF(ISBLANK('CMU Bus Card Rec'!H1:J1), " ", ('CMU Bus Card Rec'!H1:J1))</f>
        <v xml:space="preserve"> </v>
      </c>
      <c r="I1" s="398"/>
      <c r="J1" s="399"/>
      <c r="K1" s="130"/>
      <c r="L1" s="388" t="str">
        <f>IF(ISBLANK('CMU Bus Card Rec'!L1:M1), " ", ('CMU Bus Card Rec'!L1:M1))</f>
        <v xml:space="preserve"> </v>
      </c>
      <c r="M1" s="400"/>
    </row>
    <row r="2" spans="1:13" ht="16.5" thickBot="1" x14ac:dyDescent="0.3">
      <c r="A2" s="390" t="s">
        <v>138</v>
      </c>
      <c r="B2" s="221"/>
      <c r="C2" s="221"/>
      <c r="D2" s="221"/>
      <c r="E2" s="221"/>
      <c r="F2" s="222"/>
      <c r="G2" s="10" t="s">
        <v>141</v>
      </c>
      <c r="H2" s="391" t="str">
        <f>IF(ISBLANK('CMU Bus Card Rec'!H2:J2), " ", ('CMU Bus Card Rec'!H2:J2))</f>
        <v xml:space="preserve"> </v>
      </c>
      <c r="I2" s="391"/>
      <c r="J2" s="392"/>
      <c r="K2" s="127" t="s">
        <v>144</v>
      </c>
      <c r="L2" s="393" t="str">
        <f>IF(ISBLANK('CMU Bus Card Rec'!L2:M2), " ", ('CMU Bus Card Rec'!L2:M2))</f>
        <v xml:space="preserve"> </v>
      </c>
      <c r="M2" s="401"/>
    </row>
    <row r="3" spans="1:13" ht="18" customHeight="1" thickBot="1" x14ac:dyDescent="0.3">
      <c r="A3" s="48" t="s">
        <v>4</v>
      </c>
      <c r="B3" s="218" t="s">
        <v>20</v>
      </c>
      <c r="C3" s="219"/>
      <c r="D3" s="219"/>
      <c r="E3" s="219"/>
      <c r="F3" s="50"/>
      <c r="G3" s="11" t="s">
        <v>3</v>
      </c>
      <c r="H3" s="378" t="str">
        <f>IF(ISBLANK('CMU Bus Card Rec'!H3:J3), " ", ('CMU Bus Card Rec'!H3:J3))</f>
        <v xml:space="preserve"> </v>
      </c>
      <c r="I3" s="378"/>
      <c r="J3" s="379"/>
      <c r="K3" s="131" t="s">
        <v>2</v>
      </c>
      <c r="L3" s="380" t="str">
        <f>IF(ISBLANK('CMU Bus Card Rec'!L3:M3), " ", ('CMU Bus Card Rec'!L3:M3))</f>
        <v xml:space="preserve"> </v>
      </c>
      <c r="M3" s="405"/>
    </row>
    <row r="4" spans="1:13" x14ac:dyDescent="0.25">
      <c r="A4" s="230"/>
      <c r="B4" s="382"/>
      <c r="C4" s="383"/>
      <c r="D4" s="383"/>
      <c r="E4" s="383"/>
      <c r="F4" s="383"/>
      <c r="G4" s="383"/>
      <c r="H4" s="383"/>
      <c r="I4" s="383"/>
      <c r="J4" s="383"/>
      <c r="K4" s="383"/>
      <c r="L4" s="383"/>
      <c r="M4" s="384"/>
    </row>
    <row r="5" spans="1:13" ht="16.5" thickBot="1" x14ac:dyDescent="0.3">
      <c r="A5" s="231"/>
      <c r="B5" s="385"/>
      <c r="C5" s="386"/>
      <c r="D5" s="386"/>
      <c r="E5" s="386"/>
      <c r="F5" s="386"/>
      <c r="G5" s="386"/>
      <c r="H5" s="386"/>
      <c r="I5" s="386"/>
      <c r="J5" s="386"/>
      <c r="K5" s="386"/>
      <c r="L5" s="386"/>
      <c r="M5" s="387"/>
    </row>
    <row r="6" spans="1:13" x14ac:dyDescent="0.25">
      <c r="A6" s="357"/>
      <c r="B6" s="172" t="s">
        <v>77</v>
      </c>
      <c r="C6" s="173"/>
      <c r="D6" s="173"/>
      <c r="E6" s="173"/>
      <c r="F6" s="173"/>
      <c r="G6" s="173"/>
      <c r="H6" s="173"/>
      <c r="I6" s="173"/>
      <c r="J6" s="173"/>
      <c r="K6" s="173"/>
      <c r="L6" s="173"/>
      <c r="M6" s="174"/>
    </row>
    <row r="7" spans="1:13" x14ac:dyDescent="0.25">
      <c r="A7" s="358"/>
      <c r="B7" s="26">
        <v>1</v>
      </c>
      <c r="C7" s="168" t="s">
        <v>79</v>
      </c>
      <c r="D7" s="169"/>
      <c r="E7" s="169"/>
      <c r="F7" s="169"/>
      <c r="G7" s="169"/>
      <c r="H7" s="169"/>
      <c r="I7" s="169"/>
      <c r="J7" s="169"/>
      <c r="K7" s="169"/>
      <c r="L7" s="169"/>
      <c r="M7" s="240"/>
    </row>
    <row r="8" spans="1:13" ht="33" customHeight="1" thickBot="1" x14ac:dyDescent="0.3">
      <c r="A8" s="358"/>
      <c r="B8" s="26">
        <v>2</v>
      </c>
      <c r="C8" s="168" t="s">
        <v>135</v>
      </c>
      <c r="D8" s="169"/>
      <c r="E8" s="169"/>
      <c r="F8" s="169"/>
      <c r="G8" s="169"/>
      <c r="H8" s="169"/>
      <c r="I8" s="169"/>
      <c r="J8" s="169"/>
      <c r="K8" s="170"/>
      <c r="L8" s="169"/>
      <c r="M8" s="171"/>
    </row>
    <row r="9" spans="1:13" ht="37.5" customHeight="1" thickTop="1" thickBot="1" x14ac:dyDescent="0.3">
      <c r="A9" s="503" t="s">
        <v>18</v>
      </c>
      <c r="B9" s="120"/>
      <c r="C9" s="28" t="s">
        <v>76</v>
      </c>
      <c r="D9" s="29" t="s">
        <v>5</v>
      </c>
      <c r="E9" s="177" t="s">
        <v>78</v>
      </c>
      <c r="F9" s="178"/>
      <c r="G9" s="177" t="s">
        <v>30</v>
      </c>
      <c r="H9" s="178"/>
      <c r="I9" s="179"/>
      <c r="J9" s="29" t="s">
        <v>81</v>
      </c>
      <c r="K9" s="30" t="s">
        <v>92</v>
      </c>
      <c r="L9" s="31" t="s">
        <v>89</v>
      </c>
      <c r="M9" s="32" t="s">
        <v>7</v>
      </c>
    </row>
    <row r="10" spans="1:13" x14ac:dyDescent="0.25">
      <c r="A10" s="503"/>
      <c r="B10" s="119">
        <v>1</v>
      </c>
      <c r="C10" s="75" t="s">
        <v>83</v>
      </c>
      <c r="D10" s="84"/>
      <c r="E10" s="166"/>
      <c r="F10" s="167"/>
      <c r="G10" s="166"/>
      <c r="H10" s="167"/>
      <c r="I10" s="204"/>
      <c r="J10" s="77" t="s">
        <v>118</v>
      </c>
      <c r="K10" s="8"/>
      <c r="L10" s="8"/>
      <c r="M10" s="103" t="str">
        <f t="shared" ref="M10:M15" si="0">IF(K10-L10=0, " ", (K10-L10))</f>
        <v xml:space="preserve"> </v>
      </c>
    </row>
    <row r="11" spans="1:13" x14ac:dyDescent="0.25">
      <c r="A11" s="503"/>
      <c r="B11" s="119">
        <v>2</v>
      </c>
      <c r="C11" s="75" t="s">
        <v>83</v>
      </c>
      <c r="D11" s="84"/>
      <c r="E11" s="166"/>
      <c r="F11" s="167"/>
      <c r="G11" s="166"/>
      <c r="H11" s="167"/>
      <c r="I11" s="204"/>
      <c r="J11" s="77" t="s">
        <v>118</v>
      </c>
      <c r="K11" s="8"/>
      <c r="L11" s="8"/>
      <c r="M11" s="103" t="str">
        <f t="shared" si="0"/>
        <v xml:space="preserve"> </v>
      </c>
    </row>
    <row r="12" spans="1:13" x14ac:dyDescent="0.25">
      <c r="A12" s="503"/>
      <c r="B12" s="119">
        <v>3</v>
      </c>
      <c r="C12" s="75" t="s">
        <v>83</v>
      </c>
      <c r="D12" s="84"/>
      <c r="E12" s="166"/>
      <c r="F12" s="167"/>
      <c r="G12" s="166"/>
      <c r="H12" s="167"/>
      <c r="I12" s="204"/>
      <c r="J12" s="77" t="s">
        <v>118</v>
      </c>
      <c r="K12" s="8"/>
      <c r="L12" s="8"/>
      <c r="M12" s="103" t="str">
        <f t="shared" si="0"/>
        <v xml:space="preserve"> </v>
      </c>
    </row>
    <row r="13" spans="1:13" x14ac:dyDescent="0.25">
      <c r="A13" s="503"/>
      <c r="B13" s="119">
        <v>4</v>
      </c>
      <c r="C13" s="75" t="s">
        <v>83</v>
      </c>
      <c r="D13" s="84"/>
      <c r="E13" s="166"/>
      <c r="F13" s="167"/>
      <c r="G13" s="166"/>
      <c r="H13" s="167"/>
      <c r="I13" s="204"/>
      <c r="J13" s="77" t="s">
        <v>118</v>
      </c>
      <c r="K13" s="8"/>
      <c r="L13" s="8"/>
      <c r="M13" s="103" t="str">
        <f t="shared" si="0"/>
        <v xml:space="preserve"> </v>
      </c>
    </row>
    <row r="14" spans="1:13" x14ac:dyDescent="0.25">
      <c r="A14" s="503"/>
      <c r="B14" s="119">
        <v>5</v>
      </c>
      <c r="C14" s="75" t="s">
        <v>83</v>
      </c>
      <c r="D14" s="84"/>
      <c r="E14" s="166"/>
      <c r="F14" s="167"/>
      <c r="G14" s="166"/>
      <c r="H14" s="167"/>
      <c r="I14" s="204"/>
      <c r="J14" s="77" t="s">
        <v>118</v>
      </c>
      <c r="K14" s="8"/>
      <c r="L14" s="8"/>
      <c r="M14" s="103" t="str">
        <f t="shared" si="0"/>
        <v xml:space="preserve"> </v>
      </c>
    </row>
    <row r="15" spans="1:13" x14ac:dyDescent="0.25">
      <c r="A15" s="503"/>
      <c r="B15" s="121">
        <v>6</v>
      </c>
      <c r="C15" s="122" t="s">
        <v>83</v>
      </c>
      <c r="D15" s="123"/>
      <c r="E15" s="505"/>
      <c r="F15" s="506"/>
      <c r="G15" s="166"/>
      <c r="H15" s="167"/>
      <c r="I15" s="204"/>
      <c r="J15" s="77" t="s">
        <v>118</v>
      </c>
      <c r="K15" s="8"/>
      <c r="L15" s="8"/>
      <c r="M15" s="103" t="str">
        <f t="shared" si="0"/>
        <v xml:space="preserve"> </v>
      </c>
    </row>
    <row r="16" spans="1:13" ht="16.5" customHeight="1" x14ac:dyDescent="0.25">
      <c r="A16" s="503"/>
      <c r="B16" s="17">
        <v>7</v>
      </c>
      <c r="C16" s="75" t="s">
        <v>83</v>
      </c>
      <c r="D16" s="84"/>
      <c r="E16" s="166"/>
      <c r="F16" s="204"/>
      <c r="G16" s="166"/>
      <c r="H16" s="167"/>
      <c r="I16" s="204"/>
      <c r="J16" s="77" t="s">
        <v>118</v>
      </c>
      <c r="K16" s="8"/>
      <c r="L16" s="8"/>
      <c r="M16" s="103" t="str">
        <f t="shared" ref="M16:M27" si="1">IF(K16-L16=0, " ", (K16-L16))</f>
        <v xml:space="preserve"> </v>
      </c>
    </row>
    <row r="17" spans="1:13" x14ac:dyDescent="0.25">
      <c r="A17" s="503"/>
      <c r="B17" s="17">
        <v>8</v>
      </c>
      <c r="C17" s="75" t="s">
        <v>83</v>
      </c>
      <c r="D17" s="84"/>
      <c r="E17" s="166"/>
      <c r="F17" s="204"/>
      <c r="G17" s="166"/>
      <c r="H17" s="167"/>
      <c r="I17" s="204"/>
      <c r="J17" s="77" t="s">
        <v>118</v>
      </c>
      <c r="K17" s="8"/>
      <c r="L17" s="8"/>
      <c r="M17" s="103" t="str">
        <f t="shared" si="1"/>
        <v xml:space="preserve"> </v>
      </c>
    </row>
    <row r="18" spans="1:13" x14ac:dyDescent="0.25">
      <c r="A18" s="503"/>
      <c r="B18" s="17">
        <v>9</v>
      </c>
      <c r="C18" s="75" t="s">
        <v>83</v>
      </c>
      <c r="D18" s="84"/>
      <c r="E18" s="166"/>
      <c r="F18" s="204"/>
      <c r="G18" s="166"/>
      <c r="H18" s="167"/>
      <c r="I18" s="204"/>
      <c r="J18" s="77" t="s">
        <v>118</v>
      </c>
      <c r="K18" s="8"/>
      <c r="L18" s="8"/>
      <c r="M18" s="103" t="str">
        <f t="shared" si="1"/>
        <v xml:space="preserve"> </v>
      </c>
    </row>
    <row r="19" spans="1:13" x14ac:dyDescent="0.25">
      <c r="A19" s="503"/>
      <c r="B19" s="17">
        <v>10</v>
      </c>
      <c r="C19" s="75" t="s">
        <v>83</v>
      </c>
      <c r="D19" s="124"/>
      <c r="E19" s="166"/>
      <c r="F19" s="204"/>
      <c r="G19" s="166"/>
      <c r="H19" s="167"/>
      <c r="I19" s="204"/>
      <c r="J19" s="77" t="s">
        <v>118</v>
      </c>
      <c r="K19" s="8"/>
      <c r="L19" s="8"/>
      <c r="M19" s="103" t="str">
        <f t="shared" si="1"/>
        <v xml:space="preserve"> </v>
      </c>
    </row>
    <row r="20" spans="1:13" x14ac:dyDescent="0.25">
      <c r="A20" s="503"/>
      <c r="B20" s="17">
        <v>11</v>
      </c>
      <c r="C20" s="75" t="s">
        <v>83</v>
      </c>
      <c r="D20" s="124"/>
      <c r="E20" s="166"/>
      <c r="F20" s="204"/>
      <c r="G20" s="166"/>
      <c r="H20" s="167"/>
      <c r="I20" s="204"/>
      <c r="J20" s="77" t="s">
        <v>118</v>
      </c>
      <c r="K20" s="8"/>
      <c r="L20" s="8"/>
      <c r="M20" s="103" t="str">
        <f t="shared" si="1"/>
        <v xml:space="preserve"> </v>
      </c>
    </row>
    <row r="21" spans="1:13" x14ac:dyDescent="0.25">
      <c r="A21" s="503"/>
      <c r="B21" s="17">
        <v>12</v>
      </c>
      <c r="C21" s="75" t="s">
        <v>83</v>
      </c>
      <c r="D21" s="124"/>
      <c r="E21" s="166"/>
      <c r="F21" s="204"/>
      <c r="G21" s="166"/>
      <c r="H21" s="167"/>
      <c r="I21" s="204"/>
      <c r="J21" s="77" t="s">
        <v>118</v>
      </c>
      <c r="K21" s="8"/>
      <c r="L21" s="8"/>
      <c r="M21" s="103" t="str">
        <f t="shared" si="1"/>
        <v xml:space="preserve"> </v>
      </c>
    </row>
    <row r="22" spans="1:13" x14ac:dyDescent="0.25">
      <c r="A22" s="503"/>
      <c r="B22" s="17">
        <v>13</v>
      </c>
      <c r="C22" s="75" t="s">
        <v>83</v>
      </c>
      <c r="D22" s="124"/>
      <c r="E22" s="166"/>
      <c r="F22" s="204"/>
      <c r="G22" s="166"/>
      <c r="H22" s="167"/>
      <c r="I22" s="204"/>
      <c r="J22" s="77" t="s">
        <v>118</v>
      </c>
      <c r="K22" s="8"/>
      <c r="L22" s="8"/>
      <c r="M22" s="103" t="str">
        <f t="shared" si="1"/>
        <v xml:space="preserve"> </v>
      </c>
    </row>
    <row r="23" spans="1:13" ht="16.5" customHeight="1" x14ac:dyDescent="0.25">
      <c r="A23" s="503"/>
      <c r="B23" s="17">
        <v>14</v>
      </c>
      <c r="C23" s="75" t="s">
        <v>83</v>
      </c>
      <c r="D23" s="124"/>
      <c r="E23" s="166"/>
      <c r="F23" s="204"/>
      <c r="G23" s="166"/>
      <c r="H23" s="167"/>
      <c r="I23" s="204"/>
      <c r="J23" s="77" t="s">
        <v>118</v>
      </c>
      <c r="K23" s="8"/>
      <c r="L23" s="8"/>
      <c r="M23" s="103" t="str">
        <f t="shared" si="1"/>
        <v xml:space="preserve"> </v>
      </c>
    </row>
    <row r="24" spans="1:13" x14ac:dyDescent="0.25">
      <c r="A24" s="503"/>
      <c r="B24" s="17">
        <v>15</v>
      </c>
      <c r="C24" s="75" t="s">
        <v>83</v>
      </c>
      <c r="D24" s="84"/>
      <c r="E24" s="166"/>
      <c r="F24" s="204"/>
      <c r="G24" s="166"/>
      <c r="H24" s="167"/>
      <c r="I24" s="204"/>
      <c r="J24" s="77" t="s">
        <v>118</v>
      </c>
      <c r="K24" s="8"/>
      <c r="L24" s="8"/>
      <c r="M24" s="103" t="str">
        <f t="shared" si="1"/>
        <v xml:space="preserve"> </v>
      </c>
    </row>
    <row r="25" spans="1:13" x14ac:dyDescent="0.25">
      <c r="A25" s="503"/>
      <c r="B25" s="17">
        <v>16</v>
      </c>
      <c r="C25" s="75" t="s">
        <v>83</v>
      </c>
      <c r="D25" s="124"/>
      <c r="E25" s="166"/>
      <c r="F25" s="204"/>
      <c r="G25" s="166"/>
      <c r="H25" s="167"/>
      <c r="I25" s="204"/>
      <c r="J25" s="77" t="s">
        <v>118</v>
      </c>
      <c r="K25" s="8"/>
      <c r="L25" s="8"/>
      <c r="M25" s="103" t="str">
        <f t="shared" si="1"/>
        <v xml:space="preserve"> </v>
      </c>
    </row>
    <row r="26" spans="1:13" x14ac:dyDescent="0.25">
      <c r="A26" s="503"/>
      <c r="B26" s="17">
        <v>17</v>
      </c>
      <c r="C26" s="75" t="s">
        <v>83</v>
      </c>
      <c r="D26" s="124"/>
      <c r="E26" s="166"/>
      <c r="F26" s="204"/>
      <c r="G26" s="166"/>
      <c r="H26" s="167"/>
      <c r="I26" s="204"/>
      <c r="J26" s="77" t="s">
        <v>118</v>
      </c>
      <c r="K26" s="8"/>
      <c r="L26" s="8"/>
      <c r="M26" s="103" t="str">
        <f t="shared" si="1"/>
        <v xml:space="preserve"> </v>
      </c>
    </row>
    <row r="27" spans="1:13" x14ac:dyDescent="0.25">
      <c r="A27" s="503"/>
      <c r="B27" s="17">
        <v>18</v>
      </c>
      <c r="C27" s="75" t="s">
        <v>83</v>
      </c>
      <c r="D27" s="124"/>
      <c r="E27" s="166"/>
      <c r="F27" s="204"/>
      <c r="G27" s="166"/>
      <c r="H27" s="167"/>
      <c r="I27" s="204"/>
      <c r="J27" s="77" t="s">
        <v>118</v>
      </c>
      <c r="K27" s="8"/>
      <c r="L27" s="8"/>
      <c r="M27" s="103" t="str">
        <f t="shared" si="1"/>
        <v xml:space="preserve"> </v>
      </c>
    </row>
    <row r="28" spans="1:13" x14ac:dyDescent="0.25">
      <c r="A28" s="503"/>
      <c r="B28" s="17">
        <v>19</v>
      </c>
      <c r="C28" s="75" t="s">
        <v>83</v>
      </c>
      <c r="D28" s="84"/>
      <c r="E28" s="166"/>
      <c r="F28" s="204"/>
      <c r="G28" s="166"/>
      <c r="H28" s="167"/>
      <c r="I28" s="204"/>
      <c r="J28" s="77" t="s">
        <v>118</v>
      </c>
      <c r="K28" s="8"/>
      <c r="L28" s="8"/>
      <c r="M28" s="103" t="str">
        <f t="shared" ref="M28:M51" si="2">IF(K28-L28=0, " ", (K28-L28))</f>
        <v xml:space="preserve"> </v>
      </c>
    </row>
    <row r="29" spans="1:13" x14ac:dyDescent="0.25">
      <c r="A29" s="503"/>
      <c r="B29" s="17">
        <v>20</v>
      </c>
      <c r="C29" s="75" t="s">
        <v>83</v>
      </c>
      <c r="D29" s="124"/>
      <c r="E29" s="166"/>
      <c r="F29" s="204"/>
      <c r="G29" s="166"/>
      <c r="H29" s="167"/>
      <c r="I29" s="204"/>
      <c r="J29" s="77" t="s">
        <v>118</v>
      </c>
      <c r="K29" s="8"/>
      <c r="L29" s="8"/>
      <c r="M29" s="103" t="str">
        <f t="shared" si="2"/>
        <v xml:space="preserve"> </v>
      </c>
    </row>
    <row r="30" spans="1:13" ht="16.5" customHeight="1" x14ac:dyDescent="0.25">
      <c r="A30" s="503"/>
      <c r="B30" s="17">
        <v>21</v>
      </c>
      <c r="C30" s="75" t="s">
        <v>83</v>
      </c>
      <c r="D30" s="124"/>
      <c r="E30" s="166"/>
      <c r="F30" s="204"/>
      <c r="G30" s="166"/>
      <c r="H30" s="167"/>
      <c r="I30" s="204"/>
      <c r="J30" s="77" t="s">
        <v>118</v>
      </c>
      <c r="K30" s="8"/>
      <c r="L30" s="8"/>
      <c r="M30" s="103" t="str">
        <f t="shared" si="2"/>
        <v xml:space="preserve"> </v>
      </c>
    </row>
    <row r="31" spans="1:13" x14ac:dyDescent="0.25">
      <c r="A31" s="503"/>
      <c r="B31" s="17">
        <v>22</v>
      </c>
      <c r="C31" s="75" t="s">
        <v>83</v>
      </c>
      <c r="D31" s="124"/>
      <c r="E31" s="166"/>
      <c r="F31" s="204"/>
      <c r="G31" s="166"/>
      <c r="H31" s="167"/>
      <c r="I31" s="204"/>
      <c r="J31" s="77" t="s">
        <v>118</v>
      </c>
      <c r="K31" s="8"/>
      <c r="L31" s="8"/>
      <c r="M31" s="103" t="str">
        <f t="shared" si="2"/>
        <v xml:space="preserve"> </v>
      </c>
    </row>
    <row r="32" spans="1:13" x14ac:dyDescent="0.25">
      <c r="A32" s="503"/>
      <c r="B32" s="17">
        <v>23</v>
      </c>
      <c r="C32" s="75" t="s">
        <v>83</v>
      </c>
      <c r="D32" s="124"/>
      <c r="E32" s="166"/>
      <c r="F32" s="204"/>
      <c r="G32" s="166"/>
      <c r="H32" s="167"/>
      <c r="I32" s="204"/>
      <c r="J32" s="77" t="s">
        <v>118</v>
      </c>
      <c r="K32" s="8"/>
      <c r="L32" s="8"/>
      <c r="M32" s="103" t="str">
        <f t="shared" si="2"/>
        <v xml:space="preserve"> </v>
      </c>
    </row>
    <row r="33" spans="1:13" x14ac:dyDescent="0.25">
      <c r="A33" s="503"/>
      <c r="B33" s="17">
        <v>24</v>
      </c>
      <c r="C33" s="75" t="s">
        <v>83</v>
      </c>
      <c r="D33" s="124"/>
      <c r="E33" s="166"/>
      <c r="F33" s="204"/>
      <c r="G33" s="166"/>
      <c r="H33" s="167"/>
      <c r="I33" s="204"/>
      <c r="J33" s="77" t="s">
        <v>118</v>
      </c>
      <c r="K33" s="8"/>
      <c r="L33" s="8"/>
      <c r="M33" s="103" t="str">
        <f t="shared" si="2"/>
        <v xml:space="preserve"> </v>
      </c>
    </row>
    <row r="34" spans="1:13" x14ac:dyDescent="0.25">
      <c r="A34" s="503"/>
      <c r="B34" s="17">
        <v>25</v>
      </c>
      <c r="C34" s="75" t="s">
        <v>83</v>
      </c>
      <c r="D34" s="124"/>
      <c r="E34" s="166"/>
      <c r="F34" s="204"/>
      <c r="G34" s="166"/>
      <c r="H34" s="167"/>
      <c r="I34" s="204"/>
      <c r="J34" s="77" t="s">
        <v>118</v>
      </c>
      <c r="K34" s="8"/>
      <c r="L34" s="8"/>
      <c r="M34" s="103" t="str">
        <f t="shared" si="2"/>
        <v xml:space="preserve"> </v>
      </c>
    </row>
    <row r="35" spans="1:13" x14ac:dyDescent="0.25">
      <c r="A35" s="503"/>
      <c r="B35" s="17">
        <v>26</v>
      </c>
      <c r="C35" s="75" t="s">
        <v>83</v>
      </c>
      <c r="D35" s="124"/>
      <c r="E35" s="166"/>
      <c r="F35" s="204"/>
      <c r="G35" s="166"/>
      <c r="H35" s="167"/>
      <c r="I35" s="204"/>
      <c r="J35" s="77" t="s">
        <v>118</v>
      </c>
      <c r="K35" s="8"/>
      <c r="L35" s="8"/>
      <c r="M35" s="103" t="str">
        <f t="shared" si="2"/>
        <v xml:space="preserve"> </v>
      </c>
    </row>
    <row r="36" spans="1:13" x14ac:dyDescent="0.25">
      <c r="A36" s="503"/>
      <c r="B36" s="17">
        <v>27</v>
      </c>
      <c r="C36" s="75" t="s">
        <v>83</v>
      </c>
      <c r="D36" s="124"/>
      <c r="E36" s="166"/>
      <c r="F36" s="204"/>
      <c r="G36" s="166"/>
      <c r="H36" s="167"/>
      <c r="I36" s="204"/>
      <c r="J36" s="77" t="s">
        <v>118</v>
      </c>
      <c r="K36" s="8"/>
      <c r="L36" s="8"/>
      <c r="M36" s="103" t="str">
        <f t="shared" si="2"/>
        <v xml:space="preserve"> </v>
      </c>
    </row>
    <row r="37" spans="1:13" ht="16.5" customHeight="1" x14ac:dyDescent="0.25">
      <c r="A37" s="503"/>
      <c r="B37" s="17">
        <v>28</v>
      </c>
      <c r="C37" s="75" t="s">
        <v>83</v>
      </c>
      <c r="D37" s="124"/>
      <c r="E37" s="166"/>
      <c r="F37" s="204"/>
      <c r="G37" s="166"/>
      <c r="H37" s="167"/>
      <c r="I37" s="204"/>
      <c r="J37" s="77" t="s">
        <v>118</v>
      </c>
      <c r="K37" s="8"/>
      <c r="L37" s="8"/>
      <c r="M37" s="103" t="str">
        <f t="shared" si="2"/>
        <v xml:space="preserve"> </v>
      </c>
    </row>
    <row r="38" spans="1:13" x14ac:dyDescent="0.25">
      <c r="A38" s="503"/>
      <c r="B38" s="17">
        <v>29</v>
      </c>
      <c r="C38" s="75" t="s">
        <v>83</v>
      </c>
      <c r="D38" s="124"/>
      <c r="E38" s="166"/>
      <c r="F38" s="204"/>
      <c r="G38" s="166"/>
      <c r="H38" s="167"/>
      <c r="I38" s="204"/>
      <c r="J38" s="77" t="s">
        <v>118</v>
      </c>
      <c r="K38" s="8"/>
      <c r="L38" s="8"/>
      <c r="M38" s="103" t="str">
        <f t="shared" si="2"/>
        <v xml:space="preserve"> </v>
      </c>
    </row>
    <row r="39" spans="1:13" x14ac:dyDescent="0.25">
      <c r="A39" s="503"/>
      <c r="B39" s="17">
        <v>30</v>
      </c>
      <c r="C39" s="75" t="s">
        <v>83</v>
      </c>
      <c r="D39" s="124"/>
      <c r="E39" s="166"/>
      <c r="F39" s="204"/>
      <c r="G39" s="166"/>
      <c r="H39" s="167"/>
      <c r="I39" s="204"/>
      <c r="J39" s="77" t="s">
        <v>118</v>
      </c>
      <c r="K39" s="8"/>
      <c r="L39" s="8"/>
      <c r="M39" s="103" t="str">
        <f t="shared" si="2"/>
        <v xml:space="preserve"> </v>
      </c>
    </row>
    <row r="40" spans="1:13" x14ac:dyDescent="0.25">
      <c r="A40" s="503"/>
      <c r="B40" s="17">
        <v>31</v>
      </c>
      <c r="C40" s="75" t="s">
        <v>83</v>
      </c>
      <c r="D40" s="124"/>
      <c r="E40" s="166"/>
      <c r="F40" s="204"/>
      <c r="G40" s="166"/>
      <c r="H40" s="167"/>
      <c r="I40" s="204"/>
      <c r="J40" s="77" t="s">
        <v>118</v>
      </c>
      <c r="K40" s="8"/>
      <c r="L40" s="8"/>
      <c r="M40" s="103" t="str">
        <f t="shared" si="2"/>
        <v xml:space="preserve"> </v>
      </c>
    </row>
    <row r="41" spans="1:13" x14ac:dyDescent="0.25">
      <c r="A41" s="503"/>
      <c r="B41" s="17">
        <v>32</v>
      </c>
      <c r="C41" s="75" t="s">
        <v>83</v>
      </c>
      <c r="D41" s="124"/>
      <c r="E41" s="166"/>
      <c r="F41" s="204"/>
      <c r="G41" s="166"/>
      <c r="H41" s="167"/>
      <c r="I41" s="204"/>
      <c r="J41" s="77" t="s">
        <v>118</v>
      </c>
      <c r="K41" s="8"/>
      <c r="L41" s="8"/>
      <c r="M41" s="103" t="str">
        <f t="shared" si="2"/>
        <v xml:space="preserve"> </v>
      </c>
    </row>
    <row r="42" spans="1:13" x14ac:dyDescent="0.25">
      <c r="A42" s="503"/>
      <c r="B42" s="17">
        <v>33</v>
      </c>
      <c r="C42" s="75" t="s">
        <v>83</v>
      </c>
      <c r="D42" s="124"/>
      <c r="E42" s="166"/>
      <c r="F42" s="204"/>
      <c r="G42" s="166"/>
      <c r="H42" s="167"/>
      <c r="I42" s="204"/>
      <c r="J42" s="77" t="s">
        <v>118</v>
      </c>
      <c r="K42" s="8"/>
      <c r="L42" s="8"/>
      <c r="M42" s="103" t="str">
        <f t="shared" si="2"/>
        <v xml:space="preserve"> </v>
      </c>
    </row>
    <row r="43" spans="1:13" x14ac:dyDescent="0.25">
      <c r="A43" s="503"/>
      <c r="B43" s="17">
        <v>34</v>
      </c>
      <c r="C43" s="75" t="s">
        <v>83</v>
      </c>
      <c r="D43" s="124"/>
      <c r="E43" s="166"/>
      <c r="F43" s="204"/>
      <c r="G43" s="166"/>
      <c r="H43" s="167"/>
      <c r="I43" s="204"/>
      <c r="J43" s="77" t="s">
        <v>118</v>
      </c>
      <c r="K43" s="8"/>
      <c r="L43" s="8"/>
      <c r="M43" s="103" t="str">
        <f t="shared" si="2"/>
        <v xml:space="preserve"> </v>
      </c>
    </row>
    <row r="44" spans="1:13" ht="16.5" customHeight="1" x14ac:dyDescent="0.25">
      <c r="A44" s="503"/>
      <c r="B44" s="17">
        <v>35</v>
      </c>
      <c r="C44" s="75" t="s">
        <v>83</v>
      </c>
      <c r="D44" s="124"/>
      <c r="E44" s="166"/>
      <c r="F44" s="204"/>
      <c r="G44" s="166"/>
      <c r="H44" s="167"/>
      <c r="I44" s="204"/>
      <c r="J44" s="77" t="s">
        <v>118</v>
      </c>
      <c r="K44" s="8"/>
      <c r="L44" s="8"/>
      <c r="M44" s="103" t="str">
        <f t="shared" si="2"/>
        <v xml:space="preserve"> </v>
      </c>
    </row>
    <row r="45" spans="1:13" x14ac:dyDescent="0.25">
      <c r="A45" s="503"/>
      <c r="B45" s="17">
        <v>36</v>
      </c>
      <c r="C45" s="75" t="s">
        <v>83</v>
      </c>
      <c r="D45" s="124"/>
      <c r="E45" s="166"/>
      <c r="F45" s="204"/>
      <c r="G45" s="166"/>
      <c r="H45" s="167"/>
      <c r="I45" s="204"/>
      <c r="J45" s="77" t="s">
        <v>118</v>
      </c>
      <c r="K45" s="8"/>
      <c r="L45" s="8"/>
      <c r="M45" s="103" t="str">
        <f t="shared" si="2"/>
        <v xml:space="preserve"> </v>
      </c>
    </row>
    <row r="46" spans="1:13" x14ac:dyDescent="0.25">
      <c r="A46" s="503"/>
      <c r="B46" s="17">
        <v>37</v>
      </c>
      <c r="C46" s="75" t="s">
        <v>83</v>
      </c>
      <c r="D46" s="124"/>
      <c r="E46" s="166"/>
      <c r="F46" s="204"/>
      <c r="G46" s="166"/>
      <c r="H46" s="167"/>
      <c r="I46" s="204"/>
      <c r="J46" s="77" t="s">
        <v>118</v>
      </c>
      <c r="K46" s="8"/>
      <c r="L46" s="8"/>
      <c r="M46" s="103" t="str">
        <f t="shared" si="2"/>
        <v xml:space="preserve"> </v>
      </c>
    </row>
    <row r="47" spans="1:13" x14ac:dyDescent="0.25">
      <c r="A47" s="503"/>
      <c r="B47" s="17">
        <v>38</v>
      </c>
      <c r="C47" s="75" t="s">
        <v>83</v>
      </c>
      <c r="D47" s="124"/>
      <c r="E47" s="166"/>
      <c r="F47" s="204"/>
      <c r="G47" s="166"/>
      <c r="H47" s="167"/>
      <c r="I47" s="204"/>
      <c r="J47" s="77" t="s">
        <v>118</v>
      </c>
      <c r="K47" s="8"/>
      <c r="L47" s="8"/>
      <c r="M47" s="103" t="str">
        <f t="shared" si="2"/>
        <v xml:space="preserve"> </v>
      </c>
    </row>
    <row r="48" spans="1:13" x14ac:dyDescent="0.25">
      <c r="A48" s="503"/>
      <c r="B48" s="17">
        <v>39</v>
      </c>
      <c r="C48" s="75" t="s">
        <v>83</v>
      </c>
      <c r="D48" s="124"/>
      <c r="E48" s="166"/>
      <c r="F48" s="204"/>
      <c r="G48" s="166"/>
      <c r="H48" s="167"/>
      <c r="I48" s="204"/>
      <c r="J48" s="77" t="s">
        <v>118</v>
      </c>
      <c r="K48" s="8"/>
      <c r="L48" s="8"/>
      <c r="M48" s="103" t="str">
        <f t="shared" si="2"/>
        <v xml:space="preserve"> </v>
      </c>
    </row>
    <row r="49" spans="1:13" x14ac:dyDescent="0.25">
      <c r="A49" s="503"/>
      <c r="B49" s="17">
        <v>40</v>
      </c>
      <c r="C49" s="75" t="s">
        <v>83</v>
      </c>
      <c r="D49" s="124"/>
      <c r="E49" s="166"/>
      <c r="F49" s="204"/>
      <c r="G49" s="166"/>
      <c r="H49" s="167"/>
      <c r="I49" s="204"/>
      <c r="J49" s="77" t="s">
        <v>118</v>
      </c>
      <c r="K49" s="8"/>
      <c r="L49" s="8"/>
      <c r="M49" s="103" t="str">
        <f t="shared" si="2"/>
        <v xml:space="preserve"> </v>
      </c>
    </row>
    <row r="50" spans="1:13" x14ac:dyDescent="0.25">
      <c r="A50" s="503"/>
      <c r="B50" s="17">
        <v>41</v>
      </c>
      <c r="C50" s="75" t="s">
        <v>83</v>
      </c>
      <c r="D50" s="124"/>
      <c r="E50" s="166"/>
      <c r="F50" s="204"/>
      <c r="G50" s="166"/>
      <c r="H50" s="167"/>
      <c r="I50" s="204"/>
      <c r="J50" s="77" t="s">
        <v>118</v>
      </c>
      <c r="K50" s="8"/>
      <c r="L50" s="8"/>
      <c r="M50" s="103" t="str">
        <f t="shared" si="2"/>
        <v xml:space="preserve"> </v>
      </c>
    </row>
    <row r="51" spans="1:13" ht="16.5" customHeight="1" x14ac:dyDescent="0.25">
      <c r="A51" s="503"/>
      <c r="B51" s="17">
        <v>42</v>
      </c>
      <c r="C51" s="75" t="s">
        <v>83</v>
      </c>
      <c r="D51" s="124"/>
      <c r="E51" s="166"/>
      <c r="F51" s="204"/>
      <c r="G51" s="166"/>
      <c r="H51" s="167"/>
      <c r="I51" s="204"/>
      <c r="J51" s="77" t="s">
        <v>118</v>
      </c>
      <c r="K51" s="8"/>
      <c r="L51" s="8"/>
      <c r="M51" s="103" t="str">
        <f t="shared" si="2"/>
        <v xml:space="preserve"> </v>
      </c>
    </row>
    <row r="52" spans="1:13" x14ac:dyDescent="0.25">
      <c r="A52" s="503"/>
      <c r="B52" s="17">
        <v>43</v>
      </c>
      <c r="C52" s="75" t="s">
        <v>83</v>
      </c>
      <c r="D52" s="124"/>
      <c r="E52" s="166"/>
      <c r="F52" s="204"/>
      <c r="G52" s="166"/>
      <c r="H52" s="167"/>
      <c r="I52" s="204"/>
      <c r="J52" s="77" t="s">
        <v>118</v>
      </c>
      <c r="K52" s="8"/>
      <c r="L52" s="8"/>
      <c r="M52" s="103" t="str">
        <f t="shared" ref="M52:M57" si="3">IF(K52-L52=0, " ", (K52-L52))</f>
        <v xml:space="preserve"> </v>
      </c>
    </row>
    <row r="53" spans="1:13" x14ac:dyDescent="0.25">
      <c r="A53" s="503"/>
      <c r="B53" s="17">
        <v>44</v>
      </c>
      <c r="C53" s="75" t="s">
        <v>83</v>
      </c>
      <c r="D53" s="124"/>
      <c r="E53" s="166"/>
      <c r="F53" s="204"/>
      <c r="G53" s="166"/>
      <c r="H53" s="167"/>
      <c r="I53" s="204"/>
      <c r="J53" s="77" t="s">
        <v>118</v>
      </c>
      <c r="K53" s="8"/>
      <c r="L53" s="8"/>
      <c r="M53" s="103" t="str">
        <f t="shared" si="3"/>
        <v xml:space="preserve"> </v>
      </c>
    </row>
    <row r="54" spans="1:13" x14ac:dyDescent="0.25">
      <c r="A54" s="503"/>
      <c r="B54" s="17">
        <v>45</v>
      </c>
      <c r="C54" s="75" t="s">
        <v>83</v>
      </c>
      <c r="D54" s="124"/>
      <c r="E54" s="166"/>
      <c r="F54" s="204"/>
      <c r="G54" s="166"/>
      <c r="H54" s="167"/>
      <c r="I54" s="204"/>
      <c r="J54" s="77" t="s">
        <v>118</v>
      </c>
      <c r="K54" s="8"/>
      <c r="L54" s="8"/>
      <c r="M54" s="103" t="str">
        <f t="shared" si="3"/>
        <v xml:space="preserve"> </v>
      </c>
    </row>
    <row r="55" spans="1:13" x14ac:dyDescent="0.25">
      <c r="A55" s="503"/>
      <c r="B55" s="17">
        <v>46</v>
      </c>
      <c r="C55" s="75" t="s">
        <v>83</v>
      </c>
      <c r="D55" s="124"/>
      <c r="E55" s="166"/>
      <c r="F55" s="204"/>
      <c r="G55" s="166"/>
      <c r="H55" s="167"/>
      <c r="I55" s="204"/>
      <c r="J55" s="77" t="s">
        <v>118</v>
      </c>
      <c r="K55" s="8"/>
      <c r="L55" s="8"/>
      <c r="M55" s="103" t="str">
        <f t="shared" si="3"/>
        <v xml:space="preserve"> </v>
      </c>
    </row>
    <row r="56" spans="1:13" x14ac:dyDescent="0.25">
      <c r="A56" s="503"/>
      <c r="B56" s="17">
        <v>47</v>
      </c>
      <c r="C56" s="75" t="s">
        <v>83</v>
      </c>
      <c r="D56" s="124"/>
      <c r="E56" s="166"/>
      <c r="F56" s="204"/>
      <c r="G56" s="166"/>
      <c r="H56" s="167"/>
      <c r="I56" s="204"/>
      <c r="J56" s="77" t="s">
        <v>118</v>
      </c>
      <c r="K56" s="8"/>
      <c r="L56" s="8"/>
      <c r="M56" s="103" t="str">
        <f t="shared" si="3"/>
        <v xml:space="preserve"> </v>
      </c>
    </row>
    <row r="57" spans="1:13" x14ac:dyDescent="0.25">
      <c r="A57" s="503"/>
      <c r="B57" s="17">
        <v>48</v>
      </c>
      <c r="C57" s="75" t="s">
        <v>83</v>
      </c>
      <c r="D57" s="124"/>
      <c r="E57" s="166"/>
      <c r="F57" s="204"/>
      <c r="G57" s="166"/>
      <c r="H57" s="167"/>
      <c r="I57" s="204"/>
      <c r="J57" s="77" t="s">
        <v>118</v>
      </c>
      <c r="K57" s="8"/>
      <c r="L57" s="8"/>
      <c r="M57" s="103" t="str">
        <f t="shared" si="3"/>
        <v xml:space="preserve"> </v>
      </c>
    </row>
    <row r="58" spans="1:13" x14ac:dyDescent="0.25">
      <c r="A58" s="503"/>
      <c r="B58" s="17">
        <v>49</v>
      </c>
      <c r="C58" s="75" t="s">
        <v>83</v>
      </c>
      <c r="D58" s="124"/>
      <c r="E58" s="166"/>
      <c r="F58" s="204"/>
      <c r="G58" s="166"/>
      <c r="H58" s="167"/>
      <c r="I58" s="204"/>
      <c r="J58" s="77" t="s">
        <v>118</v>
      </c>
      <c r="K58" s="8"/>
      <c r="L58" s="8"/>
      <c r="M58" s="103" t="str">
        <f>IF(K58-L58=0, " ", (K58-L58))</f>
        <v xml:space="preserve"> </v>
      </c>
    </row>
    <row r="59" spans="1:13" ht="16.5" thickBot="1" x14ac:dyDescent="0.3">
      <c r="A59" s="504"/>
      <c r="B59" s="17">
        <v>50</v>
      </c>
      <c r="C59" s="75" t="s">
        <v>83</v>
      </c>
      <c r="D59" s="124"/>
      <c r="E59" s="507"/>
      <c r="F59" s="508"/>
      <c r="G59" s="166"/>
      <c r="H59" s="167"/>
      <c r="I59" s="204"/>
      <c r="J59" s="77" t="s">
        <v>118</v>
      </c>
      <c r="K59" s="8"/>
      <c r="L59" s="8"/>
      <c r="M59" s="103" t="str">
        <f>IF(K59-L59=0, " ", (K59-L59))</f>
        <v xml:space="preserve"> </v>
      </c>
    </row>
    <row r="60" spans="1:13" x14ac:dyDescent="0.25">
      <c r="A60" s="118"/>
      <c r="L60" s="125" t="s">
        <v>14</v>
      </c>
      <c r="M60" s="126" t="str">
        <f>IF(SUM(M10:M59)=0," ",SUM(M10:M59))</f>
        <v xml:space="preserve"> </v>
      </c>
    </row>
    <row r="61" spans="1:13" x14ac:dyDescent="0.25">
      <c r="A61" s="118"/>
    </row>
    <row r="62" spans="1:13" x14ac:dyDescent="0.25">
      <c r="A62" s="118"/>
    </row>
  </sheetData>
  <mergeCells count="118">
    <mergeCell ref="A4:A5"/>
    <mergeCell ref="E58:F58"/>
    <mergeCell ref="G58:I58"/>
    <mergeCell ref="L1:M1"/>
    <mergeCell ref="L2:M2"/>
    <mergeCell ref="L3:M3"/>
    <mergeCell ref="B4:M5"/>
    <mergeCell ref="A1:F1"/>
    <mergeCell ref="H1:J1"/>
    <mergeCell ref="A2:F2"/>
    <mergeCell ref="H2:J2"/>
    <mergeCell ref="B3:E3"/>
    <mergeCell ref="H3:J3"/>
    <mergeCell ref="E55:F55"/>
    <mergeCell ref="G55:I55"/>
    <mergeCell ref="E59:F59"/>
    <mergeCell ref="G59:I59"/>
    <mergeCell ref="E56:F56"/>
    <mergeCell ref="G56:I56"/>
    <mergeCell ref="E57:F57"/>
    <mergeCell ref="E51:F51"/>
    <mergeCell ref="G51:I51"/>
    <mergeCell ref="G57:I57"/>
    <mergeCell ref="E52:F52"/>
    <mergeCell ref="G52:I52"/>
    <mergeCell ref="E53:F53"/>
    <mergeCell ref="G53:I53"/>
    <mergeCell ref="E54:F54"/>
    <mergeCell ref="G54:I54"/>
    <mergeCell ref="E48:F48"/>
    <mergeCell ref="G48:I48"/>
    <mergeCell ref="E49:F49"/>
    <mergeCell ref="G49:I49"/>
    <mergeCell ref="E50:F50"/>
    <mergeCell ref="G50:I50"/>
    <mergeCell ref="E45:F45"/>
    <mergeCell ref="G45:I45"/>
    <mergeCell ref="E46:F46"/>
    <mergeCell ref="G46:I46"/>
    <mergeCell ref="E47:F47"/>
    <mergeCell ref="G47:I47"/>
    <mergeCell ref="E42:F42"/>
    <mergeCell ref="G42:I42"/>
    <mergeCell ref="E43:F43"/>
    <mergeCell ref="G43:I43"/>
    <mergeCell ref="E44:F44"/>
    <mergeCell ref="G44:I44"/>
    <mergeCell ref="E39:F39"/>
    <mergeCell ref="G39:I39"/>
    <mergeCell ref="E40:F40"/>
    <mergeCell ref="G40:I40"/>
    <mergeCell ref="E41:F41"/>
    <mergeCell ref="G41:I41"/>
    <mergeCell ref="E36:F36"/>
    <mergeCell ref="G36:I36"/>
    <mergeCell ref="E37:F37"/>
    <mergeCell ref="G37:I37"/>
    <mergeCell ref="E38:F38"/>
    <mergeCell ref="G38:I38"/>
    <mergeCell ref="E33:F33"/>
    <mergeCell ref="G33:I33"/>
    <mergeCell ref="E34:F34"/>
    <mergeCell ref="G34:I34"/>
    <mergeCell ref="E35:F35"/>
    <mergeCell ref="G35:I35"/>
    <mergeCell ref="E30:F30"/>
    <mergeCell ref="G30:I30"/>
    <mergeCell ref="E31:F31"/>
    <mergeCell ref="G31:I31"/>
    <mergeCell ref="E32:F32"/>
    <mergeCell ref="G32:I32"/>
    <mergeCell ref="E27:F27"/>
    <mergeCell ref="G27:I27"/>
    <mergeCell ref="E28:F28"/>
    <mergeCell ref="G28:I28"/>
    <mergeCell ref="E29:F29"/>
    <mergeCell ref="G29:I29"/>
    <mergeCell ref="E24:F24"/>
    <mergeCell ref="G24:I24"/>
    <mergeCell ref="E25:F25"/>
    <mergeCell ref="G25:I25"/>
    <mergeCell ref="E26:F26"/>
    <mergeCell ref="G26:I26"/>
    <mergeCell ref="E21:F21"/>
    <mergeCell ref="G21:I21"/>
    <mergeCell ref="E22:F22"/>
    <mergeCell ref="G22:I22"/>
    <mergeCell ref="E23:F23"/>
    <mergeCell ref="G23:I23"/>
    <mergeCell ref="E18:F18"/>
    <mergeCell ref="G18:I18"/>
    <mergeCell ref="E19:F19"/>
    <mergeCell ref="G19:I19"/>
    <mergeCell ref="E20:F20"/>
    <mergeCell ref="G20:I20"/>
    <mergeCell ref="E15:F15"/>
    <mergeCell ref="G15:I15"/>
    <mergeCell ref="E13:F13"/>
    <mergeCell ref="E16:F16"/>
    <mergeCell ref="G16:I16"/>
    <mergeCell ref="E17:F17"/>
    <mergeCell ref="G17:I17"/>
    <mergeCell ref="G9:I9"/>
    <mergeCell ref="E10:F10"/>
    <mergeCell ref="G10:I10"/>
    <mergeCell ref="G13:I13"/>
    <mergeCell ref="E14:F14"/>
    <mergeCell ref="G14:I14"/>
    <mergeCell ref="A6:A8"/>
    <mergeCell ref="B6:M6"/>
    <mergeCell ref="C7:M7"/>
    <mergeCell ref="C8:M8"/>
    <mergeCell ref="E11:F11"/>
    <mergeCell ref="G11:I11"/>
    <mergeCell ref="A9:A59"/>
    <mergeCell ref="E12:F12"/>
    <mergeCell ref="G12:I12"/>
    <mergeCell ref="E9:F9"/>
  </mergeCells>
  <phoneticPr fontId="20" type="noConversion"/>
  <dataValidations disablePrompts="1" count="1">
    <dataValidation type="list" showInputMessage="1" showErrorMessage="1" sqref="C10:C59">
      <formula1>"Click Here, Entertainment, S &amp; E &gt;$500"</formula1>
    </dataValidation>
  </dataValidations>
  <pageMargins left="0.75" right="0.75" top="1" bottom="1" header="0.5" footer="0.5"/>
  <pageSetup scale="65"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HJ621"/>
  <sheetViews>
    <sheetView showOutlineSymbols="0" topLeftCell="A7" zoomScale="90" workbookViewId="0">
      <selection activeCell="I24" sqref="I24:I27"/>
    </sheetView>
  </sheetViews>
  <sheetFormatPr defaultColWidth="8.75" defaultRowHeight="15" customHeight="1" x14ac:dyDescent="0.2"/>
  <cols>
    <col min="1" max="2" width="1.875" style="1" customWidth="1"/>
    <col min="3" max="3" width="11.75" style="1" customWidth="1"/>
    <col min="4" max="4" width="10.5" style="1" customWidth="1"/>
    <col min="5" max="5" width="10" style="1" customWidth="1"/>
    <col min="6" max="6" width="9.125" style="1" customWidth="1"/>
    <col min="7" max="7" width="9.25" style="1" customWidth="1"/>
    <col min="8" max="8" width="9.125" style="1" customWidth="1"/>
    <col min="9" max="9" width="8.625" style="1" customWidth="1"/>
    <col min="10" max="10" width="8.875" style="1" customWidth="1"/>
    <col min="11" max="11" width="10.375" style="1" customWidth="1"/>
    <col min="12" max="12" width="8.875" style="1" customWidth="1"/>
    <col min="13" max="13" width="10" style="1" customWidth="1"/>
    <col min="14" max="14" width="3" style="1" customWidth="1"/>
    <col min="15" max="26" width="8.75" style="1"/>
    <col min="27" max="27" width="14.375" style="49" customWidth="1"/>
    <col min="28" max="28" width="7.75" style="49" customWidth="1"/>
    <col min="29" max="29" width="8.875" style="70" bestFit="1" customWidth="1"/>
    <col min="30" max="30" width="2.625" style="70" customWidth="1"/>
    <col min="31" max="31" width="17.875" style="70" bestFit="1" customWidth="1"/>
    <col min="32" max="32" width="8.375" style="49" customWidth="1"/>
    <col min="33" max="33" width="9.125" style="49" bestFit="1" customWidth="1"/>
    <col min="34" max="34" width="3.625" style="49" customWidth="1"/>
    <col min="35" max="35" width="17.875" style="49" bestFit="1" customWidth="1"/>
    <col min="36" max="36" width="8.875" style="49" bestFit="1" customWidth="1"/>
    <col min="37" max="37" width="9.125" style="49" bestFit="1" customWidth="1"/>
    <col min="38" max="38" width="3.125" style="49" customWidth="1"/>
    <col min="39" max="39" width="17.875" style="49" bestFit="1" customWidth="1"/>
    <col min="40" max="41" width="8.75" style="49"/>
    <col min="42" max="42" width="3" style="49" customWidth="1"/>
    <col min="43" max="43" width="17.875" style="49" bestFit="1" customWidth="1"/>
    <col min="44" max="45" width="8.75" style="49"/>
    <col min="46" max="46" width="2.625" style="49" customWidth="1"/>
    <col min="47" max="47" width="9.625" style="49" customWidth="1"/>
    <col min="48" max="72" width="8.75" style="49"/>
    <col min="73" max="16384" width="8.75" style="1"/>
  </cols>
  <sheetData>
    <row r="1" spans="1:218" ht="15.95" customHeight="1" x14ac:dyDescent="0.25">
      <c r="A1" s="395" t="s">
        <v>65</v>
      </c>
      <c r="B1" s="396"/>
      <c r="C1" s="396"/>
      <c r="D1" s="396"/>
      <c r="E1" s="396"/>
      <c r="F1" s="397"/>
      <c r="G1" s="78" t="s">
        <v>0</v>
      </c>
      <c r="H1" s="398" t="str">
        <f>IF(ISBLANK('CMU Bus Card Rec'!H1:J1), " ", ('CMU Bus Card Rec'!H1:J1))</f>
        <v xml:space="preserve"> </v>
      </c>
      <c r="I1" s="398"/>
      <c r="J1" s="399"/>
      <c r="K1" s="130"/>
      <c r="L1" s="388" t="str">
        <f>IF(ISBLANK('CMU Bus Card Rec'!L1:M1), " ", ('CMU Bus Card Rec'!L1:M1))</f>
        <v xml:space="preserve"> </v>
      </c>
      <c r="M1" s="400"/>
      <c r="N1" s="404" t="str">
        <f>UPPER(H1) &amp;":" &amp;"  "&amp;"ADDITIONAL TRAVEL EXPENSE FORM 6 - 7"</f>
        <v xml:space="preserve"> :  ADDITIONAL TRAVEL EXPENSE FORM 6 - 7</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row>
    <row r="2" spans="1:218" ht="15.95" customHeight="1" thickBot="1" x14ac:dyDescent="0.3">
      <c r="A2" s="390" t="s">
        <v>138</v>
      </c>
      <c r="B2" s="221"/>
      <c r="C2" s="221"/>
      <c r="D2" s="221"/>
      <c r="E2" s="221"/>
      <c r="F2" s="222"/>
      <c r="G2" s="10" t="s">
        <v>141</v>
      </c>
      <c r="H2" s="391" t="str">
        <f>IF(ISBLANK('CMU Bus Card Rec'!H2:J2), " ", ('CMU Bus Card Rec'!H2:J2))</f>
        <v xml:space="preserve"> </v>
      </c>
      <c r="I2" s="391"/>
      <c r="J2" s="392"/>
      <c r="K2" s="127" t="s">
        <v>144</v>
      </c>
      <c r="L2" s="393" t="str">
        <f>IF(ISBLANK('CMU Bus Card Rec'!L2:M2), " ", ('CMU Bus Card Rec'!L2:M2))</f>
        <v xml:space="preserve"> </v>
      </c>
      <c r="M2" s="401"/>
      <c r="N2" s="404"/>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row>
    <row r="3" spans="1:218" ht="15.95" customHeight="1" x14ac:dyDescent="0.25">
      <c r="A3" s="48" t="s">
        <v>4</v>
      </c>
      <c r="B3" s="218" t="s">
        <v>20</v>
      </c>
      <c r="C3" s="219"/>
      <c r="D3" s="219"/>
      <c r="E3" s="219"/>
      <c r="F3" s="50"/>
      <c r="G3" s="11" t="s">
        <v>3</v>
      </c>
      <c r="H3" s="378" t="str">
        <f>IF(ISBLANK('CMU Bus Card Rec'!H3:J3), " ", ('CMU Bus Card Rec'!H3:J3))</f>
        <v xml:space="preserve"> </v>
      </c>
      <c r="I3" s="378"/>
      <c r="J3" s="379"/>
      <c r="K3" s="131" t="s">
        <v>140</v>
      </c>
      <c r="L3" s="380" t="str">
        <f>IF(ISBLANK('CMU Bus Card Rec'!L3:M3), " ", ('CMU Bus Card Rec'!L3:M3))</f>
        <v xml:space="preserve"> </v>
      </c>
      <c r="M3" s="405"/>
      <c r="N3" s="404"/>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row>
    <row r="4" spans="1:218" ht="15.6" customHeight="1" thickBot="1" x14ac:dyDescent="0.3">
      <c r="A4" s="230" t="s">
        <v>24</v>
      </c>
      <c r="B4" s="300" t="s">
        <v>64</v>
      </c>
      <c r="C4" s="301"/>
      <c r="D4" s="301"/>
      <c r="E4" s="301"/>
      <c r="F4" s="301"/>
      <c r="G4" s="301"/>
      <c r="H4" s="301"/>
      <c r="I4" s="301"/>
      <c r="J4" s="301"/>
      <c r="K4" s="301"/>
      <c r="L4" s="301"/>
      <c r="M4" s="302"/>
      <c r="N4" s="40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row>
    <row r="5" spans="1:218" ht="15.6" customHeight="1" x14ac:dyDescent="0.25">
      <c r="A5" s="230"/>
      <c r="B5" s="382"/>
      <c r="C5" s="383"/>
      <c r="D5" s="383"/>
      <c r="E5" s="383"/>
      <c r="F5" s="383"/>
      <c r="G5" s="383"/>
      <c r="H5" s="383"/>
      <c r="I5" s="383"/>
      <c r="J5" s="383"/>
      <c r="K5" s="383"/>
      <c r="L5" s="383"/>
      <c r="M5" s="384"/>
      <c r="N5" s="404"/>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row>
    <row r="6" spans="1:218" ht="14.1" customHeight="1" thickBot="1" x14ac:dyDescent="0.3">
      <c r="A6" s="231"/>
      <c r="B6" s="385"/>
      <c r="C6" s="386"/>
      <c r="D6" s="386"/>
      <c r="E6" s="386"/>
      <c r="F6" s="386"/>
      <c r="G6" s="386"/>
      <c r="H6" s="386"/>
      <c r="I6" s="386"/>
      <c r="J6" s="386"/>
      <c r="K6" s="386"/>
      <c r="L6" s="386"/>
      <c r="M6" s="387"/>
      <c r="N6" s="404"/>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row>
    <row r="7" spans="1:218" ht="15" customHeight="1" thickBot="1" x14ac:dyDescent="0.3">
      <c r="A7" s="34" t="s">
        <v>9</v>
      </c>
      <c r="B7" s="12" t="s">
        <v>84</v>
      </c>
      <c r="C7" s="13"/>
      <c r="D7" s="13"/>
      <c r="E7" s="14"/>
      <c r="F7" s="53"/>
      <c r="G7" s="53"/>
      <c r="H7" s="53"/>
      <c r="I7" s="53"/>
      <c r="J7" s="54"/>
      <c r="K7" s="320" t="s">
        <v>62</v>
      </c>
      <c r="L7" s="320" t="s">
        <v>170</v>
      </c>
      <c r="M7" s="318" t="s">
        <v>7</v>
      </c>
      <c r="N7" s="404"/>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row>
    <row r="8" spans="1:218" ht="11.25" customHeight="1" x14ac:dyDescent="0.25">
      <c r="A8" s="223"/>
      <c r="B8" s="226" t="s">
        <v>6</v>
      </c>
      <c r="C8" s="227"/>
      <c r="D8" s="227"/>
      <c r="E8" s="227"/>
      <c r="F8" s="224" t="s">
        <v>83</v>
      </c>
      <c r="G8" s="224" t="s">
        <v>83</v>
      </c>
      <c r="H8" s="224" t="s">
        <v>83</v>
      </c>
      <c r="I8" s="224" t="s">
        <v>83</v>
      </c>
      <c r="J8" s="332" t="s">
        <v>83</v>
      </c>
      <c r="K8" s="320"/>
      <c r="L8" s="320"/>
      <c r="M8" s="318"/>
      <c r="N8" s="404"/>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row>
    <row r="9" spans="1:218" ht="6.75" customHeight="1" thickBot="1" x14ac:dyDescent="0.3">
      <c r="A9" s="223"/>
      <c r="B9" s="228"/>
      <c r="C9" s="229"/>
      <c r="D9" s="229"/>
      <c r="E9" s="229"/>
      <c r="F9" s="225"/>
      <c r="G9" s="225"/>
      <c r="H9" s="225"/>
      <c r="I9" s="225"/>
      <c r="J9" s="333"/>
      <c r="K9" s="320"/>
      <c r="L9" s="320"/>
      <c r="M9" s="318"/>
      <c r="N9" s="404"/>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row>
    <row r="10" spans="1:218" ht="10.5" customHeight="1" x14ac:dyDescent="0.25">
      <c r="A10" s="353" t="s">
        <v>17</v>
      </c>
      <c r="B10" s="226" t="s">
        <v>8</v>
      </c>
      <c r="C10" s="227"/>
      <c r="D10" s="227"/>
      <c r="E10" s="227"/>
      <c r="F10" s="224" t="s">
        <v>83</v>
      </c>
      <c r="G10" s="224" t="s">
        <v>83</v>
      </c>
      <c r="H10" s="224" t="s">
        <v>83</v>
      </c>
      <c r="I10" s="224" t="s">
        <v>83</v>
      </c>
      <c r="J10" s="332" t="s">
        <v>83</v>
      </c>
      <c r="K10" s="320"/>
      <c r="L10" s="320"/>
      <c r="M10" s="318"/>
      <c r="N10" s="404"/>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row>
    <row r="11" spans="1:218" ht="8.25" customHeight="1" thickBot="1" x14ac:dyDescent="0.3">
      <c r="A11" s="353"/>
      <c r="B11" s="228"/>
      <c r="C11" s="229"/>
      <c r="D11" s="229"/>
      <c r="E11" s="229"/>
      <c r="F11" s="225"/>
      <c r="G11" s="225"/>
      <c r="H11" s="225"/>
      <c r="I11" s="225"/>
      <c r="J11" s="333"/>
      <c r="K11" s="321"/>
      <c r="L11" s="321"/>
      <c r="M11" s="319"/>
      <c r="N11" s="404"/>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row>
    <row r="12" spans="1:218" ht="40.5" customHeight="1" thickBot="1" x14ac:dyDescent="0.3">
      <c r="A12" s="353"/>
      <c r="B12" s="350" t="s">
        <v>98</v>
      </c>
      <c r="C12" s="351"/>
      <c r="D12" s="351"/>
      <c r="E12" s="352"/>
      <c r="F12" s="3" t="s">
        <v>34</v>
      </c>
      <c r="G12" s="3" t="s">
        <v>34</v>
      </c>
      <c r="H12" s="3" t="s">
        <v>34</v>
      </c>
      <c r="I12" s="3" t="s">
        <v>34</v>
      </c>
      <c r="J12" s="3" t="s">
        <v>34</v>
      </c>
      <c r="K12" s="334"/>
      <c r="L12" s="335"/>
      <c r="M12" s="336"/>
      <c r="N12" s="404"/>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row>
    <row r="13" spans="1:218" ht="15" customHeight="1" x14ac:dyDescent="0.25">
      <c r="A13" s="353"/>
      <c r="B13" s="15">
        <v>2</v>
      </c>
      <c r="C13" s="190" t="s">
        <v>73</v>
      </c>
      <c r="D13" s="191"/>
      <c r="E13" s="192"/>
      <c r="F13" s="19" t="str">
        <f>IF('-'!C90=0, " ",('-'!C90))</f>
        <v xml:space="preserve"> </v>
      </c>
      <c r="G13" s="19" t="str">
        <f>IF('-'!G90=0, " ",('-'!G90))</f>
        <v xml:space="preserve"> </v>
      </c>
      <c r="H13" s="19" t="str">
        <f>IF('-'!K90=0, " ",('-'!K90))</f>
        <v xml:space="preserve"> </v>
      </c>
      <c r="I13" s="19" t="str">
        <f>IF('-'!O90=0, " ",('-'!O90))</f>
        <v xml:space="preserve"> </v>
      </c>
      <c r="J13" s="19" t="str">
        <f>IF('-'!S90=0, " ",('-'!S90))</f>
        <v xml:space="preserve"> </v>
      </c>
      <c r="K13" s="20" t="str">
        <f t="shared" ref="K13:K21" si="0">IF(SUM(F13:J13)=0," ",(SUM(F13:J13)))</f>
        <v xml:space="preserve"> </v>
      </c>
      <c r="L13" s="4"/>
      <c r="M13" s="20" t="str">
        <f t="shared" ref="M13:M21" si="1">IF(SUM(F13:J13)+L13=0," ",IF(SUM(F13:J13)=0,L13,K13-L13))</f>
        <v xml:space="preserve"> </v>
      </c>
      <c r="N13" s="404"/>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row>
    <row r="14" spans="1:218" ht="15" customHeight="1" x14ac:dyDescent="0.25">
      <c r="A14" s="353"/>
      <c r="B14" s="15">
        <v>2</v>
      </c>
      <c r="C14" s="190" t="s">
        <v>66</v>
      </c>
      <c r="D14" s="191"/>
      <c r="E14" s="192"/>
      <c r="F14" s="4"/>
      <c r="G14" s="4"/>
      <c r="H14" s="4"/>
      <c r="I14" s="4"/>
      <c r="J14" s="4"/>
      <c r="K14" s="20" t="str">
        <f t="shared" si="0"/>
        <v xml:space="preserve"> </v>
      </c>
      <c r="L14" s="4"/>
      <c r="M14" s="20" t="str">
        <f t="shared" si="1"/>
        <v xml:space="preserve"> </v>
      </c>
      <c r="N14" s="40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row>
    <row r="15" spans="1:218" ht="15" customHeight="1" x14ac:dyDescent="0.25">
      <c r="A15" s="353"/>
      <c r="B15" s="15">
        <v>3</v>
      </c>
      <c r="C15" s="190" t="s">
        <v>67</v>
      </c>
      <c r="D15" s="191"/>
      <c r="E15" s="192"/>
      <c r="F15" s="4"/>
      <c r="G15" s="4"/>
      <c r="H15" s="4"/>
      <c r="I15" s="4"/>
      <c r="J15" s="4"/>
      <c r="K15" s="20" t="str">
        <f t="shared" si="0"/>
        <v xml:space="preserve"> </v>
      </c>
      <c r="L15" s="4"/>
      <c r="M15" s="20" t="str">
        <f t="shared" si="1"/>
        <v xml:space="preserve"> </v>
      </c>
      <c r="N15" s="404"/>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row>
    <row r="16" spans="1:218" ht="15" customHeight="1" x14ac:dyDescent="0.25">
      <c r="A16" s="353"/>
      <c r="B16" s="15">
        <v>4</v>
      </c>
      <c r="C16" s="190" t="s">
        <v>68</v>
      </c>
      <c r="D16" s="191"/>
      <c r="E16" s="192"/>
      <c r="F16" s="4"/>
      <c r="G16" s="4"/>
      <c r="H16" s="4"/>
      <c r="I16" s="4"/>
      <c r="J16" s="4"/>
      <c r="K16" s="20" t="str">
        <f t="shared" si="0"/>
        <v xml:space="preserve"> </v>
      </c>
      <c r="L16" s="4"/>
      <c r="M16" s="20" t="str">
        <f t="shared" si="1"/>
        <v xml:space="preserve"> </v>
      </c>
      <c r="N16" s="404"/>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row>
    <row r="17" spans="1:218" ht="15" customHeight="1" x14ac:dyDescent="0.25">
      <c r="A17" s="353"/>
      <c r="B17" s="15">
        <v>5</v>
      </c>
      <c r="C17" s="190" t="s">
        <v>69</v>
      </c>
      <c r="D17" s="191"/>
      <c r="E17" s="192"/>
      <c r="F17" s="4"/>
      <c r="G17" s="4"/>
      <c r="H17" s="4"/>
      <c r="I17" s="4"/>
      <c r="J17" s="4"/>
      <c r="K17" s="20" t="str">
        <f t="shared" si="0"/>
        <v xml:space="preserve"> </v>
      </c>
      <c r="L17" s="4"/>
      <c r="M17" s="20" t="str">
        <f t="shared" si="1"/>
        <v xml:space="preserve"> </v>
      </c>
      <c r="N17" s="404"/>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row>
    <row r="18" spans="1:218" ht="15" customHeight="1" x14ac:dyDescent="0.25">
      <c r="A18" s="353"/>
      <c r="B18" s="16">
        <v>6</v>
      </c>
      <c r="C18" s="212" t="s">
        <v>70</v>
      </c>
      <c r="D18" s="213"/>
      <c r="E18" s="214"/>
      <c r="F18" s="4"/>
      <c r="G18" s="4"/>
      <c r="H18" s="4"/>
      <c r="I18" s="4"/>
      <c r="J18" s="4"/>
      <c r="K18" s="20" t="str">
        <f t="shared" si="0"/>
        <v xml:space="preserve"> </v>
      </c>
      <c r="L18" s="4"/>
      <c r="M18" s="20" t="str">
        <f t="shared" si="1"/>
        <v xml:space="preserve"> </v>
      </c>
      <c r="N18" s="404"/>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row>
    <row r="19" spans="1:218" ht="15" customHeight="1" x14ac:dyDescent="0.25">
      <c r="A19" s="353"/>
      <c r="B19" s="17">
        <v>7</v>
      </c>
      <c r="C19" s="163" t="s">
        <v>71</v>
      </c>
      <c r="D19" s="164"/>
      <c r="E19" s="165"/>
      <c r="F19" s="4"/>
      <c r="G19" s="4"/>
      <c r="H19" s="4"/>
      <c r="I19" s="4"/>
      <c r="J19" s="4"/>
      <c r="K19" s="20" t="str">
        <f t="shared" si="0"/>
        <v xml:space="preserve"> </v>
      </c>
      <c r="L19" s="4"/>
      <c r="M19" s="20" t="str">
        <f t="shared" si="1"/>
        <v xml:space="preserve"> </v>
      </c>
      <c r="N19" s="404"/>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row>
    <row r="20" spans="1:218" ht="15" customHeight="1" x14ac:dyDescent="0.25">
      <c r="A20" s="353"/>
      <c r="B20" s="17">
        <v>8</v>
      </c>
      <c r="C20" s="163" t="s">
        <v>72</v>
      </c>
      <c r="D20" s="164"/>
      <c r="E20" s="165"/>
      <c r="F20" s="4"/>
      <c r="G20" s="4"/>
      <c r="H20" s="4"/>
      <c r="I20" s="4"/>
      <c r="J20" s="4"/>
      <c r="K20" s="20" t="str">
        <f t="shared" si="0"/>
        <v xml:space="preserve"> </v>
      </c>
      <c r="L20" s="4"/>
      <c r="M20" s="20" t="str">
        <f t="shared" si="1"/>
        <v xml:space="preserve"> </v>
      </c>
      <c r="N20" s="404"/>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row>
    <row r="21" spans="1:218" ht="15" customHeight="1" thickBot="1" x14ac:dyDescent="0.3">
      <c r="A21" s="354"/>
      <c r="B21" s="18">
        <v>9</v>
      </c>
      <c r="C21" s="343"/>
      <c r="D21" s="344"/>
      <c r="E21" s="345"/>
      <c r="F21" s="4"/>
      <c r="G21" s="4"/>
      <c r="H21" s="4"/>
      <c r="I21" s="4"/>
      <c r="J21" s="90"/>
      <c r="K21" s="21" t="str">
        <f t="shared" si="0"/>
        <v xml:space="preserve"> </v>
      </c>
      <c r="L21" s="5"/>
      <c r="M21" s="20" t="str">
        <f t="shared" si="1"/>
        <v xml:space="preserve"> </v>
      </c>
      <c r="N21" s="404"/>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row>
    <row r="22" spans="1:218" ht="14.1" customHeight="1" thickTop="1" x14ac:dyDescent="0.25">
      <c r="A22" s="33" t="s">
        <v>10</v>
      </c>
      <c r="B22" s="339" t="s">
        <v>93</v>
      </c>
      <c r="C22" s="340"/>
      <c r="D22" s="234" t="s">
        <v>5</v>
      </c>
      <c r="E22" s="241" t="s">
        <v>96</v>
      </c>
      <c r="F22" s="242"/>
      <c r="G22" s="241" t="s">
        <v>97</v>
      </c>
      <c r="H22" s="242"/>
      <c r="I22" s="232" t="s">
        <v>94</v>
      </c>
      <c r="J22" s="232" t="s">
        <v>95</v>
      </c>
      <c r="K22" s="232" t="s">
        <v>92</v>
      </c>
      <c r="L22" s="337" t="s">
        <v>145</v>
      </c>
      <c r="M22" s="246" t="s">
        <v>7</v>
      </c>
      <c r="N22" s="404"/>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row>
    <row r="23" spans="1:218" ht="22.5" customHeight="1" thickBot="1" x14ac:dyDescent="0.3">
      <c r="A23" s="250" t="s">
        <v>63</v>
      </c>
      <c r="B23" s="341"/>
      <c r="C23" s="342"/>
      <c r="D23" s="235"/>
      <c r="E23" s="243"/>
      <c r="F23" s="244"/>
      <c r="G23" s="243"/>
      <c r="H23" s="244"/>
      <c r="I23" s="233"/>
      <c r="J23" s="233"/>
      <c r="K23" s="233"/>
      <c r="L23" s="338"/>
      <c r="M23" s="247"/>
      <c r="N23" s="404"/>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row>
    <row r="24" spans="1:218" ht="15" customHeight="1" x14ac:dyDescent="0.25">
      <c r="A24" s="250"/>
      <c r="B24" s="26">
        <v>1</v>
      </c>
      <c r="C24" s="74" t="s">
        <v>83</v>
      </c>
      <c r="D24" s="51"/>
      <c r="E24" s="188"/>
      <c r="F24" s="310"/>
      <c r="G24" s="188"/>
      <c r="H24" s="189"/>
      <c r="I24" s="7"/>
      <c r="J24" s="22" t="str">
        <f>IF(I24*0.625=0," ",(I24*0.625))</f>
        <v xml:space="preserve"> </v>
      </c>
      <c r="K24" s="6"/>
      <c r="L24" s="6"/>
      <c r="M24" s="22" t="str">
        <f>IF(I24*0.625+K24-L24=0, " ", I24*0.625+K24-L24)</f>
        <v xml:space="preserve"> </v>
      </c>
      <c r="N24" s="40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row>
    <row r="25" spans="1:218" ht="15" customHeight="1" x14ac:dyDescent="0.25">
      <c r="A25" s="250"/>
      <c r="B25" s="26">
        <v>2</v>
      </c>
      <c r="C25" s="74" t="s">
        <v>83</v>
      </c>
      <c r="D25" s="51"/>
      <c r="E25" s="175"/>
      <c r="F25" s="176"/>
      <c r="G25" s="175"/>
      <c r="H25" s="245"/>
      <c r="I25" s="7"/>
      <c r="J25" s="22" t="str">
        <f>IF(I25*0.625=0," ",(I25*0.625))</f>
        <v xml:space="preserve"> </v>
      </c>
      <c r="K25" s="6"/>
      <c r="L25" s="6"/>
      <c r="M25" s="22" t="str">
        <f>IF(I25*0.625+K25-L25=0, " ", I25*0.625+K25-L25)</f>
        <v xml:space="preserve"> </v>
      </c>
      <c r="N25" s="404"/>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row>
    <row r="26" spans="1:218" ht="15" customHeight="1" x14ac:dyDescent="0.25">
      <c r="A26" s="250"/>
      <c r="B26" s="26">
        <v>3</v>
      </c>
      <c r="C26" s="74" t="s">
        <v>83</v>
      </c>
      <c r="D26" s="51"/>
      <c r="E26" s="175"/>
      <c r="F26" s="176"/>
      <c r="G26" s="175"/>
      <c r="H26" s="245"/>
      <c r="I26" s="7"/>
      <c r="J26" s="22" t="str">
        <f>IF(I26*0.625=0," ",(I26*0.625))</f>
        <v xml:space="preserve"> </v>
      </c>
      <c r="K26" s="6"/>
      <c r="L26" s="6"/>
      <c r="M26" s="22" t="str">
        <f>IF(I26*0.625+K26-L26=0, " ", I26*0.625+K26-L26)</f>
        <v xml:space="preserve"> </v>
      </c>
      <c r="N26" s="404"/>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row>
    <row r="27" spans="1:218" ht="15" customHeight="1" thickBot="1" x14ac:dyDescent="0.3">
      <c r="A27" s="251"/>
      <c r="B27" s="17">
        <v>4</v>
      </c>
      <c r="C27" s="74" t="s">
        <v>83</v>
      </c>
      <c r="D27" s="52"/>
      <c r="E27" s="248"/>
      <c r="F27" s="311"/>
      <c r="G27" s="248"/>
      <c r="H27" s="249"/>
      <c r="I27" s="7"/>
      <c r="J27" s="22" t="str">
        <f>IF(I27*0.625=0," ",(I27*0.625))</f>
        <v xml:space="preserve"> </v>
      </c>
      <c r="K27" s="6"/>
      <c r="L27" s="6"/>
      <c r="M27" s="22" t="str">
        <f>IF(I27*0.625+K27-L27=0, " ", I27*0.625+K27-L27)</f>
        <v xml:space="preserve"> </v>
      </c>
      <c r="N27" s="404"/>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row>
    <row r="28" spans="1:218" ht="15" customHeight="1" thickTop="1" thickBot="1" x14ac:dyDescent="0.3">
      <c r="A28" s="402" t="s">
        <v>136</v>
      </c>
      <c r="B28" s="403"/>
      <c r="C28" s="403"/>
      <c r="D28" s="403"/>
      <c r="E28" s="403"/>
      <c r="F28" s="403"/>
      <c r="G28" s="403"/>
      <c r="H28" s="403"/>
      <c r="I28" s="88" t="str">
        <f>IF(SUM(I24:I27)=0," ",(SUM(I24:I27)))</f>
        <v xml:space="preserve"> </v>
      </c>
      <c r="J28" s="88">
        <f>(SUM(J24:J27))</f>
        <v>0</v>
      </c>
      <c r="K28" s="88">
        <f>(SUM(K24:K27))</f>
        <v>0</v>
      </c>
      <c r="L28" s="88">
        <f>(SUM(L24:L27))</f>
        <v>0</v>
      </c>
      <c r="M28" s="89" t="str">
        <f>IF(SUM(M24:M27)=0, " ", (SUM(M24:M27)))</f>
        <v xml:space="preserve"> </v>
      </c>
      <c r="N28" s="404"/>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row>
    <row r="29" spans="1:218" customFormat="1" ht="15" customHeight="1" thickTop="1" x14ac:dyDescent="0.25">
      <c r="A29" s="331" t="s">
        <v>80</v>
      </c>
      <c r="B29" s="373" t="s">
        <v>88</v>
      </c>
      <c r="C29" s="374"/>
      <c r="D29" s="374"/>
      <c r="E29" s="375"/>
      <c r="F29" s="376" t="s">
        <v>74</v>
      </c>
      <c r="G29" s="279"/>
      <c r="H29" s="377"/>
      <c r="I29" s="376" t="s">
        <v>75</v>
      </c>
      <c r="J29" s="279"/>
      <c r="K29" s="377"/>
      <c r="L29" s="180"/>
      <c r="M29" s="181"/>
      <c r="N29" s="404"/>
    </row>
    <row r="30" spans="1:218" customFormat="1" ht="15" customHeight="1" x14ac:dyDescent="0.25">
      <c r="A30" s="250"/>
      <c r="B30" s="307"/>
      <c r="C30" s="308"/>
      <c r="D30" s="308"/>
      <c r="E30" s="309"/>
      <c r="F30" s="303"/>
      <c r="G30" s="238"/>
      <c r="H30" s="239"/>
      <c r="I30" s="187"/>
      <c r="J30" s="238"/>
      <c r="K30" s="239"/>
      <c r="L30" s="182"/>
      <c r="M30" s="183"/>
      <c r="N30" s="404"/>
    </row>
    <row r="31" spans="1:218" customFormat="1" ht="15" customHeight="1" thickBot="1" x14ac:dyDescent="0.3">
      <c r="A31" s="251"/>
      <c r="B31" s="24" t="s">
        <v>87</v>
      </c>
      <c r="C31" s="25"/>
      <c r="D31" s="25"/>
      <c r="E31" s="25"/>
      <c r="F31" s="23" t="s">
        <v>5</v>
      </c>
      <c r="G31" s="193" t="s">
        <v>83</v>
      </c>
      <c r="H31" s="194"/>
      <c r="I31" s="23" t="s">
        <v>5</v>
      </c>
      <c r="J31" s="193" t="s">
        <v>83</v>
      </c>
      <c r="K31" s="194"/>
      <c r="L31" s="184"/>
      <c r="M31" s="185"/>
      <c r="N31" s="404"/>
    </row>
    <row r="32" spans="1:218" customFormat="1" ht="15" customHeight="1" thickBot="1" x14ac:dyDescent="0.3">
      <c r="A32" s="367" t="s">
        <v>99</v>
      </c>
      <c r="B32" s="368"/>
      <c r="C32" s="368"/>
      <c r="D32" s="368"/>
      <c r="E32" s="368"/>
      <c r="F32" s="368"/>
      <c r="G32" s="368"/>
      <c r="H32" s="368"/>
      <c r="I32" s="368"/>
      <c r="J32" s="368"/>
      <c r="K32" s="368"/>
      <c r="L32" s="369"/>
      <c r="M32" s="73">
        <f>IF(ISERROR(K28+J28+SUM(K13:K21)),SUM(K13:K21),(K28+J28+SUM(K13:K21)))</f>
        <v>0</v>
      </c>
      <c r="N32" s="404"/>
    </row>
    <row r="33" spans="1:14" customFormat="1" ht="15" customHeight="1" thickBot="1" x14ac:dyDescent="0.3">
      <c r="A33" s="80"/>
      <c r="B33" s="81"/>
      <c r="C33" s="81"/>
      <c r="D33" s="81"/>
      <c r="E33" s="81"/>
      <c r="F33" s="81"/>
      <c r="G33" s="81"/>
      <c r="H33" s="81"/>
      <c r="I33" s="81"/>
      <c r="J33" s="81"/>
      <c r="K33" s="81"/>
      <c r="L33" s="81"/>
      <c r="M33" s="79"/>
      <c r="N33" s="404"/>
    </row>
    <row r="34" spans="1:14" customFormat="1" ht="15" customHeight="1" x14ac:dyDescent="0.25">
      <c r="A34" s="395" t="s">
        <v>65</v>
      </c>
      <c r="B34" s="396"/>
      <c r="C34" s="396"/>
      <c r="D34" s="396"/>
      <c r="E34" s="396"/>
      <c r="F34" s="397"/>
      <c r="G34" s="78" t="s">
        <v>0</v>
      </c>
      <c r="H34" s="398" t="str">
        <f>IF(ISBLANK('CMU Bus Card Rec'!H1:J1), " ", ('CMU Bus Card Rec'!H1:J1))</f>
        <v xml:space="preserve"> </v>
      </c>
      <c r="I34" s="398"/>
      <c r="J34" s="399"/>
      <c r="K34" s="130"/>
      <c r="L34" s="388" t="str">
        <f>IF(ISBLANK('CMU Bus Card Rec'!L1:M1), " ", ('CMU Bus Card Rec'!L1:M1))</f>
        <v xml:space="preserve"> </v>
      </c>
      <c r="M34" s="389"/>
      <c r="N34" s="404"/>
    </row>
    <row r="35" spans="1:14" customFormat="1" ht="15" customHeight="1" thickBot="1" x14ac:dyDescent="0.3">
      <c r="A35" s="390" t="s">
        <v>138</v>
      </c>
      <c r="B35" s="221"/>
      <c r="C35" s="221"/>
      <c r="D35" s="221"/>
      <c r="E35" s="221"/>
      <c r="F35" s="222"/>
      <c r="G35" s="10" t="s">
        <v>141</v>
      </c>
      <c r="H35" s="391" t="str">
        <f>IF(ISBLANK('CMU Bus Card Rec'!H2:J2)," ",('CMU Bus Card Rec'!H2:J2))</f>
        <v xml:space="preserve"> </v>
      </c>
      <c r="I35" s="391"/>
      <c r="J35" s="392"/>
      <c r="K35" s="127" t="s">
        <v>144</v>
      </c>
      <c r="L35" s="393" t="str">
        <f>IF(ISBLANK('CMU Bus Card Rec'!L2:M2), " ", ('CMU Bus Card Rec'!L2:M2))</f>
        <v xml:space="preserve"> </v>
      </c>
      <c r="M35" s="394"/>
      <c r="N35" s="404"/>
    </row>
    <row r="36" spans="1:14" customFormat="1" ht="15" customHeight="1" x14ac:dyDescent="0.25">
      <c r="A36" s="48" t="s">
        <v>4</v>
      </c>
      <c r="B36" s="218" t="s">
        <v>20</v>
      </c>
      <c r="C36" s="219"/>
      <c r="D36" s="219"/>
      <c r="E36" s="219"/>
      <c r="F36" s="50"/>
      <c r="G36" s="11" t="s">
        <v>3</v>
      </c>
      <c r="H36" s="378" t="str">
        <f>IF(ISBLANK('CMU Bus Card Rec'!H3:J3), " ", ('CMU Bus Card Rec'!H3:J3))</f>
        <v xml:space="preserve"> </v>
      </c>
      <c r="I36" s="378"/>
      <c r="J36" s="379"/>
      <c r="K36" s="131" t="s">
        <v>2</v>
      </c>
      <c r="L36" s="380" t="str">
        <f>IF(ISBLANK('CMU Bus Card Rec'!L3:M3), " ", ('CMU Bus Card Rec'!L3:M3))</f>
        <v xml:space="preserve"> </v>
      </c>
      <c r="M36" s="381"/>
      <c r="N36" s="404"/>
    </row>
    <row r="37" spans="1:14" customFormat="1" ht="15" customHeight="1" thickBot="1" x14ac:dyDescent="0.3">
      <c r="A37" s="230" t="s">
        <v>24</v>
      </c>
      <c r="B37" s="300" t="s">
        <v>64</v>
      </c>
      <c r="C37" s="301"/>
      <c r="D37" s="301"/>
      <c r="E37" s="301"/>
      <c r="F37" s="301"/>
      <c r="G37" s="301"/>
      <c r="H37" s="301"/>
      <c r="I37" s="301"/>
      <c r="J37" s="301"/>
      <c r="K37" s="301"/>
      <c r="L37" s="301"/>
      <c r="M37" s="302"/>
      <c r="N37" s="404"/>
    </row>
    <row r="38" spans="1:14" customFormat="1" ht="15" customHeight="1" x14ac:dyDescent="0.25">
      <c r="A38" s="230"/>
      <c r="B38" s="382"/>
      <c r="C38" s="383"/>
      <c r="D38" s="383"/>
      <c r="E38" s="383"/>
      <c r="F38" s="383"/>
      <c r="G38" s="383"/>
      <c r="H38" s="383"/>
      <c r="I38" s="383"/>
      <c r="J38" s="383"/>
      <c r="K38" s="383"/>
      <c r="L38" s="383"/>
      <c r="M38" s="384"/>
      <c r="N38" s="404"/>
    </row>
    <row r="39" spans="1:14" customFormat="1" ht="15" customHeight="1" thickBot="1" x14ac:dyDescent="0.3">
      <c r="A39" s="231"/>
      <c r="B39" s="385"/>
      <c r="C39" s="386"/>
      <c r="D39" s="386"/>
      <c r="E39" s="386"/>
      <c r="F39" s="386"/>
      <c r="G39" s="386"/>
      <c r="H39" s="386"/>
      <c r="I39" s="386"/>
      <c r="J39" s="386"/>
      <c r="K39" s="386"/>
      <c r="L39" s="386"/>
      <c r="M39" s="387"/>
      <c r="N39" s="404"/>
    </row>
    <row r="40" spans="1:14" customFormat="1" ht="15" customHeight="1" thickBot="1" x14ac:dyDescent="0.3">
      <c r="A40" s="34" t="s">
        <v>9</v>
      </c>
      <c r="B40" s="12" t="s">
        <v>84</v>
      </c>
      <c r="C40" s="13"/>
      <c r="D40" s="13"/>
      <c r="E40" s="14"/>
      <c r="F40" s="53"/>
      <c r="G40" s="53"/>
      <c r="H40" s="53"/>
      <c r="I40" s="53"/>
      <c r="J40" s="54"/>
      <c r="K40" s="320" t="s">
        <v>62</v>
      </c>
      <c r="L40" s="320" t="s">
        <v>170</v>
      </c>
      <c r="M40" s="318" t="s">
        <v>7</v>
      </c>
      <c r="N40" s="404"/>
    </row>
    <row r="41" spans="1:14" customFormat="1" ht="8.25" customHeight="1" x14ac:dyDescent="0.25">
      <c r="A41" s="223"/>
      <c r="B41" s="226" t="s">
        <v>6</v>
      </c>
      <c r="C41" s="227"/>
      <c r="D41" s="227"/>
      <c r="E41" s="227"/>
      <c r="F41" s="224" t="s">
        <v>83</v>
      </c>
      <c r="G41" s="224" t="s">
        <v>83</v>
      </c>
      <c r="H41" s="224" t="s">
        <v>83</v>
      </c>
      <c r="I41" s="224" t="s">
        <v>83</v>
      </c>
      <c r="J41" s="332" t="s">
        <v>83</v>
      </c>
      <c r="K41" s="320"/>
      <c r="L41" s="320"/>
      <c r="M41" s="318"/>
      <c r="N41" s="404"/>
    </row>
    <row r="42" spans="1:14" customFormat="1" ht="9" customHeight="1" thickBot="1" x14ac:dyDescent="0.3">
      <c r="A42" s="223"/>
      <c r="B42" s="228"/>
      <c r="C42" s="229"/>
      <c r="D42" s="229"/>
      <c r="E42" s="229"/>
      <c r="F42" s="225"/>
      <c r="G42" s="225"/>
      <c r="H42" s="225"/>
      <c r="I42" s="225"/>
      <c r="J42" s="333"/>
      <c r="K42" s="320"/>
      <c r="L42" s="320"/>
      <c r="M42" s="318"/>
      <c r="N42" s="404"/>
    </row>
    <row r="43" spans="1:14" customFormat="1" ht="6.75" customHeight="1" x14ac:dyDescent="0.25">
      <c r="A43" s="353" t="s">
        <v>17</v>
      </c>
      <c r="B43" s="226" t="s">
        <v>8</v>
      </c>
      <c r="C43" s="227"/>
      <c r="D43" s="227"/>
      <c r="E43" s="227"/>
      <c r="F43" s="224" t="s">
        <v>83</v>
      </c>
      <c r="G43" s="224" t="s">
        <v>83</v>
      </c>
      <c r="H43" s="224" t="s">
        <v>83</v>
      </c>
      <c r="I43" s="224" t="s">
        <v>83</v>
      </c>
      <c r="J43" s="332" t="s">
        <v>83</v>
      </c>
      <c r="K43" s="320"/>
      <c r="L43" s="320"/>
      <c r="M43" s="318"/>
      <c r="N43" s="404"/>
    </row>
    <row r="44" spans="1:14" customFormat="1" ht="9.75" customHeight="1" thickBot="1" x14ac:dyDescent="0.3">
      <c r="A44" s="353"/>
      <c r="B44" s="228"/>
      <c r="C44" s="229"/>
      <c r="D44" s="229"/>
      <c r="E44" s="229"/>
      <c r="F44" s="225"/>
      <c r="G44" s="225"/>
      <c r="H44" s="225"/>
      <c r="I44" s="225"/>
      <c r="J44" s="333"/>
      <c r="K44" s="321"/>
      <c r="L44" s="321"/>
      <c r="M44" s="319"/>
      <c r="N44" s="404"/>
    </row>
    <row r="45" spans="1:14" customFormat="1" ht="40.5" customHeight="1" thickBot="1" x14ac:dyDescent="0.3">
      <c r="A45" s="353"/>
      <c r="B45" s="350" t="s">
        <v>98</v>
      </c>
      <c r="C45" s="351"/>
      <c r="D45" s="351"/>
      <c r="E45" s="352"/>
      <c r="F45" s="3" t="s">
        <v>34</v>
      </c>
      <c r="G45" s="3" t="s">
        <v>34</v>
      </c>
      <c r="H45" s="3" t="s">
        <v>34</v>
      </c>
      <c r="I45" s="3" t="s">
        <v>34</v>
      </c>
      <c r="J45" s="3" t="s">
        <v>34</v>
      </c>
      <c r="K45" s="334"/>
      <c r="L45" s="335"/>
      <c r="M45" s="336"/>
      <c r="N45" s="404"/>
    </row>
    <row r="46" spans="1:14" customFormat="1" ht="15" customHeight="1" x14ac:dyDescent="0.25">
      <c r="A46" s="353"/>
      <c r="B46" s="15">
        <v>2</v>
      </c>
      <c r="C46" s="190" t="s">
        <v>73</v>
      </c>
      <c r="D46" s="191"/>
      <c r="E46" s="192"/>
      <c r="F46" s="19" t="str">
        <f>IF('-'!C106=0, " ", ('-'!C106))</f>
        <v xml:space="preserve"> </v>
      </c>
      <c r="G46" s="19" t="str">
        <f>IF('-'!G106=0, " ", ('-'!G106))</f>
        <v xml:space="preserve"> </v>
      </c>
      <c r="H46" s="19" t="str">
        <f>IF('-'!K106=0, " ", ('-'!K106))</f>
        <v xml:space="preserve"> </v>
      </c>
      <c r="I46" s="19" t="str">
        <f>IF('-'!O106=0, " ", ('-'!O106))</f>
        <v xml:space="preserve"> </v>
      </c>
      <c r="J46" s="19" t="str">
        <f>IF('-'!S106=0, " ", ('-'!S106))</f>
        <v xml:space="preserve"> </v>
      </c>
      <c r="K46" s="20" t="str">
        <f t="shared" ref="K46:K54" si="2">IF(SUM(F46:J46)=0," ",(SUM(F46:J46)))</f>
        <v xml:space="preserve"> </v>
      </c>
      <c r="L46" s="4"/>
      <c r="M46" s="20" t="str">
        <f>IF(SUM(F46:J46)+L46=0," ",IF(SUM(F46:J46)=0,L46,K46-L46))</f>
        <v xml:space="preserve"> </v>
      </c>
      <c r="N46" s="404"/>
    </row>
    <row r="47" spans="1:14" customFormat="1" ht="15" customHeight="1" x14ac:dyDescent="0.25">
      <c r="A47" s="353"/>
      <c r="B47" s="15">
        <v>2</v>
      </c>
      <c r="C47" s="190" t="s">
        <v>66</v>
      </c>
      <c r="D47" s="191"/>
      <c r="E47" s="192"/>
      <c r="F47" s="4"/>
      <c r="G47" s="4"/>
      <c r="H47" s="4"/>
      <c r="I47" s="4"/>
      <c r="J47" s="4"/>
      <c r="K47" s="20" t="str">
        <f t="shared" si="2"/>
        <v xml:space="preserve"> </v>
      </c>
      <c r="L47" s="4"/>
      <c r="M47" s="20" t="str">
        <f t="shared" ref="M47:M54" si="3">IF(SUM(F47:J47)=0," ",(K47-L47))</f>
        <v xml:space="preserve"> </v>
      </c>
      <c r="N47" s="404"/>
    </row>
    <row r="48" spans="1:14" customFormat="1" ht="15" customHeight="1" x14ac:dyDescent="0.25">
      <c r="A48" s="353"/>
      <c r="B48" s="15">
        <v>3</v>
      </c>
      <c r="C48" s="190" t="s">
        <v>67</v>
      </c>
      <c r="D48" s="191"/>
      <c r="E48" s="192"/>
      <c r="F48" s="4"/>
      <c r="G48" s="4"/>
      <c r="H48" s="4"/>
      <c r="I48" s="4"/>
      <c r="J48" s="4"/>
      <c r="K48" s="20" t="str">
        <f t="shared" si="2"/>
        <v xml:space="preserve"> </v>
      </c>
      <c r="L48" s="4"/>
      <c r="M48" s="20" t="str">
        <f t="shared" si="3"/>
        <v xml:space="preserve"> </v>
      </c>
      <c r="N48" s="404"/>
    </row>
    <row r="49" spans="1:14" customFormat="1" ht="15" customHeight="1" x14ac:dyDescent="0.25">
      <c r="A49" s="353"/>
      <c r="B49" s="15">
        <v>4</v>
      </c>
      <c r="C49" s="190" t="s">
        <v>68</v>
      </c>
      <c r="D49" s="191"/>
      <c r="E49" s="192"/>
      <c r="F49" s="4"/>
      <c r="G49" s="4"/>
      <c r="H49" s="4"/>
      <c r="I49" s="4"/>
      <c r="J49" s="4"/>
      <c r="K49" s="20" t="str">
        <f t="shared" si="2"/>
        <v xml:space="preserve"> </v>
      </c>
      <c r="L49" s="4"/>
      <c r="M49" s="20" t="str">
        <f t="shared" si="3"/>
        <v xml:space="preserve"> </v>
      </c>
      <c r="N49" s="404"/>
    </row>
    <row r="50" spans="1:14" customFormat="1" ht="15" customHeight="1" x14ac:dyDescent="0.25">
      <c r="A50" s="353"/>
      <c r="B50" s="15">
        <v>5</v>
      </c>
      <c r="C50" s="190" t="s">
        <v>69</v>
      </c>
      <c r="D50" s="191"/>
      <c r="E50" s="192"/>
      <c r="F50" s="4"/>
      <c r="G50" s="4"/>
      <c r="H50" s="4"/>
      <c r="I50" s="4"/>
      <c r="J50" s="4"/>
      <c r="K50" s="20" t="str">
        <f t="shared" si="2"/>
        <v xml:space="preserve"> </v>
      </c>
      <c r="L50" s="4"/>
      <c r="M50" s="20" t="str">
        <f t="shared" si="3"/>
        <v xml:space="preserve"> </v>
      </c>
      <c r="N50" s="404"/>
    </row>
    <row r="51" spans="1:14" customFormat="1" ht="15" customHeight="1" x14ac:dyDescent="0.25">
      <c r="A51" s="353"/>
      <c r="B51" s="16">
        <v>6</v>
      </c>
      <c r="C51" s="212" t="s">
        <v>70</v>
      </c>
      <c r="D51" s="213"/>
      <c r="E51" s="214"/>
      <c r="F51" s="4"/>
      <c r="G51" s="4"/>
      <c r="H51" s="4"/>
      <c r="I51" s="4"/>
      <c r="J51" s="4"/>
      <c r="K51" s="20" t="str">
        <f t="shared" si="2"/>
        <v xml:space="preserve"> </v>
      </c>
      <c r="L51" s="4"/>
      <c r="M51" s="20" t="str">
        <f t="shared" si="3"/>
        <v xml:space="preserve"> </v>
      </c>
      <c r="N51" s="404"/>
    </row>
    <row r="52" spans="1:14" customFormat="1" ht="15" customHeight="1" x14ac:dyDescent="0.25">
      <c r="A52" s="353"/>
      <c r="B52" s="17">
        <v>7</v>
      </c>
      <c r="C52" s="163" t="s">
        <v>71</v>
      </c>
      <c r="D52" s="164"/>
      <c r="E52" s="165"/>
      <c r="F52" s="4"/>
      <c r="G52" s="4"/>
      <c r="H52" s="4"/>
      <c r="I52" s="4"/>
      <c r="J52" s="4"/>
      <c r="K52" s="20" t="str">
        <f t="shared" si="2"/>
        <v xml:space="preserve"> </v>
      </c>
      <c r="L52" s="4"/>
      <c r="M52" s="20" t="str">
        <f t="shared" si="3"/>
        <v xml:space="preserve"> </v>
      </c>
      <c r="N52" s="404"/>
    </row>
    <row r="53" spans="1:14" customFormat="1" ht="15" customHeight="1" x14ac:dyDescent="0.25">
      <c r="A53" s="353"/>
      <c r="B53" s="17">
        <v>8</v>
      </c>
      <c r="C53" s="163" t="s">
        <v>72</v>
      </c>
      <c r="D53" s="164"/>
      <c r="E53" s="165"/>
      <c r="F53" s="4"/>
      <c r="G53" s="4"/>
      <c r="H53" s="4"/>
      <c r="I53" s="4"/>
      <c r="J53" s="4"/>
      <c r="K53" s="20" t="str">
        <f t="shared" si="2"/>
        <v xml:space="preserve"> </v>
      </c>
      <c r="L53" s="4"/>
      <c r="M53" s="20" t="str">
        <f t="shared" si="3"/>
        <v xml:space="preserve"> </v>
      </c>
      <c r="N53" s="404"/>
    </row>
    <row r="54" spans="1:14" customFormat="1" ht="15" customHeight="1" thickBot="1" x14ac:dyDescent="0.3">
      <c r="A54" s="354"/>
      <c r="B54" s="18">
        <v>9</v>
      </c>
      <c r="C54" s="343"/>
      <c r="D54" s="344"/>
      <c r="E54" s="345"/>
      <c r="F54" s="4"/>
      <c r="G54" s="4"/>
      <c r="H54" s="4"/>
      <c r="I54" s="4"/>
      <c r="J54" s="4"/>
      <c r="K54" s="21" t="str">
        <f t="shared" si="2"/>
        <v xml:space="preserve"> </v>
      </c>
      <c r="L54" s="5"/>
      <c r="M54" s="20" t="str">
        <f t="shared" si="3"/>
        <v xml:space="preserve"> </v>
      </c>
      <c r="N54" s="404"/>
    </row>
    <row r="55" spans="1:14" customFormat="1" ht="15" customHeight="1" thickTop="1" x14ac:dyDescent="0.25">
      <c r="A55" s="33" t="s">
        <v>10</v>
      </c>
      <c r="B55" s="339" t="s">
        <v>93</v>
      </c>
      <c r="C55" s="340"/>
      <c r="D55" s="234" t="s">
        <v>5</v>
      </c>
      <c r="E55" s="241" t="s">
        <v>96</v>
      </c>
      <c r="F55" s="242"/>
      <c r="G55" s="241" t="s">
        <v>97</v>
      </c>
      <c r="H55" s="242"/>
      <c r="I55" s="232" t="s">
        <v>94</v>
      </c>
      <c r="J55" s="232" t="s">
        <v>95</v>
      </c>
      <c r="K55" s="232" t="s">
        <v>92</v>
      </c>
      <c r="L55" s="337" t="s">
        <v>89</v>
      </c>
      <c r="M55" s="246" t="s">
        <v>7</v>
      </c>
      <c r="N55" s="404"/>
    </row>
    <row r="56" spans="1:14" customFormat="1" ht="22.5" customHeight="1" thickBot="1" x14ac:dyDescent="0.3">
      <c r="A56" s="250" t="s">
        <v>63</v>
      </c>
      <c r="B56" s="341"/>
      <c r="C56" s="342"/>
      <c r="D56" s="235"/>
      <c r="E56" s="243"/>
      <c r="F56" s="244"/>
      <c r="G56" s="243"/>
      <c r="H56" s="244"/>
      <c r="I56" s="233"/>
      <c r="J56" s="233"/>
      <c r="K56" s="233"/>
      <c r="L56" s="338"/>
      <c r="M56" s="247"/>
      <c r="N56" s="404"/>
    </row>
    <row r="57" spans="1:14" customFormat="1" ht="15" customHeight="1" x14ac:dyDescent="0.25">
      <c r="A57" s="250"/>
      <c r="B57" s="26">
        <v>1</v>
      </c>
      <c r="C57" s="74" t="s">
        <v>83</v>
      </c>
      <c r="D57" s="51"/>
      <c r="E57" s="188"/>
      <c r="F57" s="310"/>
      <c r="G57" s="188"/>
      <c r="H57" s="189"/>
      <c r="I57" s="7"/>
      <c r="J57" s="22" t="str">
        <f>IF(I57*0.625=0," ",(I57*0.625))</f>
        <v xml:space="preserve"> </v>
      </c>
      <c r="K57" s="6"/>
      <c r="L57" s="6"/>
      <c r="M57" s="22" t="str">
        <f>IF(I57*0.625+K57-L57=0, " ", I57*0.625+K57-L57)</f>
        <v xml:space="preserve"> </v>
      </c>
      <c r="N57" s="404"/>
    </row>
    <row r="58" spans="1:14" customFormat="1" ht="15" customHeight="1" x14ac:dyDescent="0.25">
      <c r="A58" s="250"/>
      <c r="B58" s="26">
        <v>2</v>
      </c>
      <c r="C58" s="74" t="s">
        <v>83</v>
      </c>
      <c r="D58" s="51"/>
      <c r="E58" s="175"/>
      <c r="F58" s="176"/>
      <c r="G58" s="175"/>
      <c r="H58" s="245"/>
      <c r="I58" s="7"/>
      <c r="J58" s="22" t="str">
        <f>IF(I58*0.625=0," ",(I58*0.625))</f>
        <v xml:space="preserve"> </v>
      </c>
      <c r="K58" s="6"/>
      <c r="L58" s="6"/>
      <c r="M58" s="22" t="str">
        <f>IF(I58*0.625+K58-L58=0, " ", I58*0.625+K58-L58)</f>
        <v xml:space="preserve"> </v>
      </c>
      <c r="N58" s="404"/>
    </row>
    <row r="59" spans="1:14" customFormat="1" ht="15" customHeight="1" x14ac:dyDescent="0.25">
      <c r="A59" s="250"/>
      <c r="B59" s="26">
        <v>3</v>
      </c>
      <c r="C59" s="74" t="s">
        <v>83</v>
      </c>
      <c r="D59" s="51"/>
      <c r="E59" s="175"/>
      <c r="F59" s="176"/>
      <c r="G59" s="175"/>
      <c r="H59" s="245"/>
      <c r="I59" s="7"/>
      <c r="J59" s="22" t="str">
        <f>IF(I59*0.625=0," ",(I59*0.625))</f>
        <v xml:space="preserve"> </v>
      </c>
      <c r="K59" s="6"/>
      <c r="L59" s="6"/>
      <c r="M59" s="22" t="str">
        <f>IF(I59*0.625+K59-L59=0, " ", I59*0.625+K59-L59)</f>
        <v xml:space="preserve"> </v>
      </c>
      <c r="N59" s="404"/>
    </row>
    <row r="60" spans="1:14" customFormat="1" ht="15" customHeight="1" thickBot="1" x14ac:dyDescent="0.3">
      <c r="A60" s="251"/>
      <c r="B60" s="17">
        <v>4</v>
      </c>
      <c r="C60" s="74" t="s">
        <v>83</v>
      </c>
      <c r="D60" s="52"/>
      <c r="E60" s="248"/>
      <c r="F60" s="311"/>
      <c r="G60" s="248"/>
      <c r="H60" s="249"/>
      <c r="I60" s="7"/>
      <c r="J60" s="22" t="str">
        <f>IF(I60*0.625=0," ",(I60*0.625))</f>
        <v xml:space="preserve"> </v>
      </c>
      <c r="K60" s="6"/>
      <c r="L60" s="6"/>
      <c r="M60" s="22" t="str">
        <f>IF(I60*0.625+K60-L60=0, " ", I60*0.625+K60-L60)</f>
        <v xml:space="preserve"> </v>
      </c>
      <c r="N60" s="404"/>
    </row>
    <row r="61" spans="1:14" customFormat="1" ht="15" customHeight="1" thickTop="1" thickBot="1" x14ac:dyDescent="0.3">
      <c r="A61" s="402" t="s">
        <v>136</v>
      </c>
      <c r="B61" s="403"/>
      <c r="C61" s="403"/>
      <c r="D61" s="403"/>
      <c r="E61" s="403"/>
      <c r="F61" s="403"/>
      <c r="G61" s="403"/>
      <c r="H61" s="403"/>
      <c r="I61" s="88" t="str">
        <f>IF(SUM(I57:I60)=0," ",(SUM(I57:I60)))</f>
        <v xml:space="preserve"> </v>
      </c>
      <c r="J61" s="88">
        <f>(SUM(J57:J60))</f>
        <v>0</v>
      </c>
      <c r="K61" s="88">
        <f>(SUM(K57:K60))</f>
        <v>0</v>
      </c>
      <c r="L61" s="88">
        <f>(SUM(L57:L60))</f>
        <v>0</v>
      </c>
      <c r="M61" s="89" t="str">
        <f>IF(SUM(M57:M60)=0, " ", (SUM(M57:M60)))</f>
        <v xml:space="preserve"> </v>
      </c>
      <c r="N61" s="404"/>
    </row>
    <row r="62" spans="1:14" customFormat="1" ht="15" customHeight="1" thickTop="1" x14ac:dyDescent="0.25">
      <c r="A62" s="331" t="s">
        <v>80</v>
      </c>
      <c r="B62" s="373" t="s">
        <v>88</v>
      </c>
      <c r="C62" s="374"/>
      <c r="D62" s="374"/>
      <c r="E62" s="375"/>
      <c r="F62" s="376" t="s">
        <v>74</v>
      </c>
      <c r="G62" s="279"/>
      <c r="H62" s="377"/>
      <c r="I62" s="376" t="s">
        <v>75</v>
      </c>
      <c r="J62" s="279"/>
      <c r="K62" s="237"/>
      <c r="L62" s="180"/>
      <c r="M62" s="370"/>
      <c r="N62" s="404"/>
    </row>
    <row r="63" spans="1:14" customFormat="1" ht="15" customHeight="1" x14ac:dyDescent="0.25">
      <c r="A63" s="250"/>
      <c r="B63" s="307"/>
      <c r="C63" s="308"/>
      <c r="D63" s="308"/>
      <c r="E63" s="309"/>
      <c r="F63" s="303"/>
      <c r="G63" s="238"/>
      <c r="H63" s="239"/>
      <c r="I63" s="187"/>
      <c r="J63" s="238"/>
      <c r="K63" s="239"/>
      <c r="L63" s="182"/>
      <c r="M63" s="371"/>
      <c r="N63" s="404"/>
    </row>
    <row r="64" spans="1:14" customFormat="1" ht="15" customHeight="1" thickBot="1" x14ac:dyDescent="0.3">
      <c r="A64" s="251"/>
      <c r="B64" s="24" t="s">
        <v>87</v>
      </c>
      <c r="C64" s="25"/>
      <c r="D64" s="25"/>
      <c r="E64" s="25"/>
      <c r="F64" s="23" t="s">
        <v>5</v>
      </c>
      <c r="G64" s="193" t="s">
        <v>83</v>
      </c>
      <c r="H64" s="194"/>
      <c r="I64" s="23" t="s">
        <v>5</v>
      </c>
      <c r="J64" s="193" t="s">
        <v>83</v>
      </c>
      <c r="K64" s="194"/>
      <c r="L64" s="184"/>
      <c r="M64" s="372"/>
      <c r="N64" s="404"/>
    </row>
    <row r="65" spans="1:14" customFormat="1" ht="15" customHeight="1" thickBot="1" x14ac:dyDescent="0.3">
      <c r="A65" s="367" t="s">
        <v>99</v>
      </c>
      <c r="B65" s="368"/>
      <c r="C65" s="368"/>
      <c r="D65" s="368"/>
      <c r="E65" s="368"/>
      <c r="F65" s="368"/>
      <c r="G65" s="368"/>
      <c r="H65" s="368"/>
      <c r="I65" s="368"/>
      <c r="J65" s="368"/>
      <c r="K65" s="368"/>
      <c r="L65" s="369"/>
      <c r="M65" s="73">
        <f>IF(ISERROR(K61+J61+SUM(K46:K54)),SUM(K46:K54),K61+J61+SUM(K46:K54))</f>
        <v>0</v>
      </c>
      <c r="N65" s="404"/>
    </row>
    <row r="66" spans="1:14" customFormat="1" ht="15" customHeight="1" x14ac:dyDescent="0.25"/>
    <row r="67" spans="1:14" customFormat="1" ht="15" customHeight="1" x14ac:dyDescent="0.25"/>
    <row r="68" spans="1:14" customFormat="1" ht="15" customHeight="1" x14ac:dyDescent="0.25"/>
    <row r="69" spans="1:14" customFormat="1" ht="15" customHeight="1" x14ac:dyDescent="0.25"/>
    <row r="70" spans="1:14" customFormat="1" ht="15" customHeight="1" x14ac:dyDescent="0.25"/>
    <row r="71" spans="1:14" customFormat="1" ht="15" customHeight="1" x14ac:dyDescent="0.25"/>
    <row r="72" spans="1:14" customFormat="1" ht="15" customHeight="1" x14ac:dyDescent="0.25"/>
    <row r="73" spans="1:14" customFormat="1" ht="15" customHeight="1" x14ac:dyDescent="0.25"/>
    <row r="74" spans="1:14" customFormat="1" ht="15" customHeight="1" x14ac:dyDescent="0.25"/>
    <row r="75" spans="1:14" customFormat="1" ht="15" customHeight="1" x14ac:dyDescent="0.25"/>
    <row r="76" spans="1:14" customFormat="1" ht="15" customHeight="1" x14ac:dyDescent="0.25"/>
    <row r="77" spans="1:14" customFormat="1" ht="15" customHeight="1" x14ac:dyDescent="0.25"/>
    <row r="78" spans="1:14" customFormat="1" ht="15" customHeight="1" x14ac:dyDescent="0.25"/>
    <row r="79" spans="1:14" customFormat="1" ht="15" customHeight="1" x14ac:dyDescent="0.25"/>
    <row r="80" spans="1:14" customFormat="1" ht="15" customHeight="1" x14ac:dyDescent="0.25"/>
    <row r="81" customFormat="1" ht="15" customHeight="1" x14ac:dyDescent="0.25"/>
    <row r="82" customFormat="1" ht="15" customHeight="1" x14ac:dyDescent="0.25"/>
    <row r="83" customFormat="1" ht="15" customHeight="1" x14ac:dyDescent="0.25"/>
    <row r="84" customFormat="1" ht="15" customHeight="1" x14ac:dyDescent="0.25"/>
    <row r="85" customFormat="1" ht="15" customHeight="1" x14ac:dyDescent="0.25"/>
    <row r="86" customFormat="1" ht="15" customHeight="1" x14ac:dyDescent="0.25"/>
    <row r="87" customFormat="1" ht="15" customHeight="1" x14ac:dyDescent="0.25"/>
    <row r="88" customFormat="1" ht="15" customHeight="1" x14ac:dyDescent="0.25"/>
    <row r="89" customFormat="1" ht="15" customHeight="1" x14ac:dyDescent="0.25"/>
    <row r="90" customFormat="1" ht="15" customHeight="1" x14ac:dyDescent="0.25"/>
    <row r="91" customFormat="1" ht="15" customHeight="1" x14ac:dyDescent="0.25"/>
    <row r="92" customFormat="1" ht="15" customHeight="1" x14ac:dyDescent="0.25"/>
    <row r="93" customFormat="1" ht="15" customHeight="1" x14ac:dyDescent="0.25"/>
    <row r="94" customFormat="1" ht="15" customHeight="1" x14ac:dyDescent="0.25"/>
    <row r="95" customFormat="1" ht="15" customHeight="1" x14ac:dyDescent="0.25"/>
    <row r="96" customFormat="1" ht="15" customHeight="1" x14ac:dyDescent="0.25"/>
    <row r="97" customFormat="1" ht="15" customHeight="1" x14ac:dyDescent="0.25"/>
    <row r="98" customFormat="1" ht="15" customHeight="1" x14ac:dyDescent="0.25"/>
    <row r="99" customFormat="1" ht="15" customHeight="1" x14ac:dyDescent="0.25"/>
    <row r="100" customFormat="1" ht="15" customHeight="1" x14ac:dyDescent="0.25"/>
    <row r="101" customFormat="1" ht="15" customHeight="1" x14ac:dyDescent="0.25"/>
    <row r="102" customFormat="1" ht="15" customHeight="1" x14ac:dyDescent="0.25"/>
    <row r="103" customFormat="1" ht="15" customHeight="1" x14ac:dyDescent="0.25"/>
    <row r="104" customFormat="1" ht="15" customHeight="1" x14ac:dyDescent="0.25"/>
    <row r="105" customFormat="1" ht="15" customHeight="1" x14ac:dyDescent="0.25"/>
    <row r="106" customFormat="1" ht="15" customHeight="1" x14ac:dyDescent="0.25"/>
    <row r="107" customFormat="1" ht="15" customHeight="1" x14ac:dyDescent="0.25"/>
    <row r="108" customFormat="1" ht="15" customHeight="1" x14ac:dyDescent="0.25"/>
    <row r="109" customFormat="1" ht="15" customHeight="1" x14ac:dyDescent="0.25"/>
    <row r="110" customFormat="1" ht="15" customHeight="1" x14ac:dyDescent="0.25"/>
    <row r="111" customFormat="1" ht="15" customHeight="1" x14ac:dyDescent="0.25"/>
    <row r="112" customFormat="1" ht="15" customHeight="1" x14ac:dyDescent="0.25"/>
    <row r="113" customFormat="1" ht="15" customHeight="1" x14ac:dyDescent="0.25"/>
    <row r="114" customFormat="1" ht="15" customHeight="1" x14ac:dyDescent="0.25"/>
    <row r="115" customFormat="1" ht="15" customHeight="1" x14ac:dyDescent="0.25"/>
    <row r="116" customFormat="1" ht="15" customHeight="1" x14ac:dyDescent="0.25"/>
    <row r="117" customFormat="1" ht="15" customHeight="1" x14ac:dyDescent="0.25"/>
    <row r="118" customFormat="1" ht="15" customHeight="1" x14ac:dyDescent="0.25"/>
    <row r="119" customFormat="1" ht="15" customHeight="1" x14ac:dyDescent="0.25"/>
    <row r="120" customFormat="1" ht="15" customHeight="1" x14ac:dyDescent="0.25"/>
    <row r="121" customFormat="1" ht="15" customHeight="1" x14ac:dyDescent="0.25"/>
    <row r="122" customFormat="1" ht="15" customHeight="1" x14ac:dyDescent="0.25"/>
    <row r="123" customFormat="1" ht="15" customHeight="1" x14ac:dyDescent="0.25"/>
    <row r="124" customFormat="1" ht="15" customHeight="1" x14ac:dyDescent="0.25"/>
    <row r="125" customFormat="1" ht="15" customHeight="1" x14ac:dyDescent="0.25"/>
    <row r="126" customFormat="1" ht="15" customHeight="1" x14ac:dyDescent="0.25"/>
    <row r="127" customFormat="1" ht="15" customHeight="1" x14ac:dyDescent="0.25"/>
    <row r="128" customFormat="1" ht="15" customHeight="1" x14ac:dyDescent="0.25"/>
    <row r="129" customFormat="1" ht="15" customHeight="1" x14ac:dyDescent="0.25"/>
    <row r="130" customFormat="1" ht="15" customHeight="1" x14ac:dyDescent="0.25"/>
    <row r="131" customFormat="1" ht="15" customHeight="1" x14ac:dyDescent="0.25"/>
    <row r="132" customFormat="1" ht="15" customHeight="1" x14ac:dyDescent="0.25"/>
    <row r="133" customFormat="1" ht="15" customHeight="1" x14ac:dyDescent="0.25"/>
    <row r="134" customFormat="1" ht="15" customHeight="1" x14ac:dyDescent="0.25"/>
    <row r="135" customFormat="1" ht="15" customHeight="1" x14ac:dyDescent="0.25"/>
    <row r="136" customFormat="1" ht="15" customHeight="1" x14ac:dyDescent="0.25"/>
    <row r="137" customFormat="1" ht="15" customHeight="1" x14ac:dyDescent="0.25"/>
    <row r="138" customFormat="1" ht="15" customHeight="1" x14ac:dyDescent="0.25"/>
    <row r="139" customFormat="1" ht="15" customHeight="1" x14ac:dyDescent="0.25"/>
    <row r="140" customFormat="1" ht="15" customHeight="1" x14ac:dyDescent="0.25"/>
    <row r="141" customFormat="1" ht="15" customHeight="1" x14ac:dyDescent="0.25"/>
    <row r="142" customFormat="1" ht="15" customHeight="1" x14ac:dyDescent="0.25"/>
    <row r="143" customFormat="1" ht="15" customHeight="1" x14ac:dyDescent="0.25"/>
    <row r="144" customFormat="1" ht="15" customHeight="1" x14ac:dyDescent="0.25"/>
    <row r="145" customFormat="1" ht="15" customHeight="1" x14ac:dyDescent="0.25"/>
    <row r="146" customFormat="1" ht="15" customHeight="1" x14ac:dyDescent="0.25"/>
    <row r="147" customFormat="1" ht="15" customHeight="1" x14ac:dyDescent="0.25"/>
    <row r="148" customFormat="1" ht="15" customHeight="1" x14ac:dyDescent="0.25"/>
    <row r="149" customFormat="1" ht="15" customHeight="1" x14ac:dyDescent="0.25"/>
    <row r="150" customFormat="1" ht="15" customHeight="1" x14ac:dyDescent="0.25"/>
    <row r="151" customFormat="1" ht="15" customHeight="1" x14ac:dyDescent="0.25"/>
    <row r="152" customFormat="1" ht="15" customHeight="1" x14ac:dyDescent="0.25"/>
    <row r="153" customFormat="1" ht="15" customHeight="1" x14ac:dyDescent="0.25"/>
    <row r="154" customFormat="1" ht="15" customHeight="1" x14ac:dyDescent="0.25"/>
    <row r="155" customFormat="1" ht="15" customHeight="1" x14ac:dyDescent="0.25"/>
    <row r="156" customFormat="1" ht="15" customHeight="1" x14ac:dyDescent="0.25"/>
    <row r="157" customFormat="1" ht="15" customHeight="1" x14ac:dyDescent="0.25"/>
    <row r="158" customFormat="1" ht="15" customHeight="1" x14ac:dyDescent="0.25"/>
    <row r="159" customFormat="1" ht="15" customHeight="1" x14ac:dyDescent="0.25"/>
    <row r="160" customFormat="1" ht="15" customHeight="1" x14ac:dyDescent="0.25"/>
    <row r="161" customFormat="1" ht="15" customHeight="1" x14ac:dyDescent="0.25"/>
    <row r="162" customFormat="1" ht="15" customHeight="1" x14ac:dyDescent="0.25"/>
    <row r="163" customFormat="1" ht="15" customHeight="1" x14ac:dyDescent="0.25"/>
    <row r="164" customFormat="1" ht="15" customHeight="1" x14ac:dyDescent="0.25"/>
    <row r="165" customFormat="1" ht="15" customHeight="1" x14ac:dyDescent="0.25"/>
    <row r="166" customFormat="1" ht="15" customHeight="1" x14ac:dyDescent="0.25"/>
    <row r="167" customFormat="1" ht="15" customHeight="1" x14ac:dyDescent="0.25"/>
    <row r="168" customFormat="1" ht="15" customHeight="1" x14ac:dyDescent="0.25"/>
    <row r="169" customFormat="1" ht="15" customHeight="1" x14ac:dyDescent="0.25"/>
    <row r="170" customFormat="1" ht="15" customHeight="1" x14ac:dyDescent="0.25"/>
    <row r="171" customFormat="1" ht="15" customHeight="1" x14ac:dyDescent="0.25"/>
    <row r="172" customFormat="1" ht="15" customHeight="1" x14ac:dyDescent="0.25"/>
    <row r="173" customFormat="1" ht="15" customHeight="1" x14ac:dyDescent="0.25"/>
    <row r="174" customFormat="1" ht="15" customHeight="1" x14ac:dyDescent="0.25"/>
    <row r="175" customFormat="1" ht="15" customHeight="1" x14ac:dyDescent="0.25"/>
    <row r="176" customFormat="1" ht="15" customHeight="1" x14ac:dyDescent="0.25"/>
    <row r="177" customFormat="1" ht="15" customHeight="1" x14ac:dyDescent="0.25"/>
    <row r="178" customFormat="1" ht="15" customHeight="1" x14ac:dyDescent="0.25"/>
    <row r="179" customFormat="1" ht="15" customHeight="1" x14ac:dyDescent="0.25"/>
    <row r="180" customFormat="1" ht="15" customHeight="1" x14ac:dyDescent="0.25"/>
    <row r="181" customFormat="1" ht="15" customHeight="1" x14ac:dyDescent="0.25"/>
    <row r="182" customFormat="1" ht="15" customHeight="1" x14ac:dyDescent="0.25"/>
    <row r="183" customFormat="1" ht="15" customHeight="1" x14ac:dyDescent="0.25"/>
    <row r="184" customFormat="1" ht="15" customHeight="1" x14ac:dyDescent="0.25"/>
    <row r="185" customFormat="1" ht="15" customHeight="1" x14ac:dyDescent="0.25"/>
    <row r="186" customFormat="1" ht="15" customHeight="1" x14ac:dyDescent="0.25"/>
    <row r="187" customFormat="1" ht="15" customHeight="1" x14ac:dyDescent="0.25"/>
    <row r="188" customFormat="1" ht="15" customHeight="1" x14ac:dyDescent="0.25"/>
    <row r="189" customFormat="1" ht="15" customHeight="1" x14ac:dyDescent="0.25"/>
    <row r="190" customFormat="1" ht="15" customHeight="1" x14ac:dyDescent="0.25"/>
    <row r="191" customFormat="1" ht="15" customHeight="1" x14ac:dyDescent="0.25"/>
    <row r="192" customFormat="1" ht="15" customHeight="1" x14ac:dyDescent="0.25"/>
    <row r="193" customFormat="1" ht="15" customHeight="1" x14ac:dyDescent="0.25"/>
    <row r="194" customFormat="1" ht="15" customHeight="1" x14ac:dyDescent="0.25"/>
    <row r="195" customFormat="1" ht="15" customHeight="1" x14ac:dyDescent="0.25"/>
    <row r="196" customFormat="1" ht="15" customHeight="1" x14ac:dyDescent="0.25"/>
    <row r="197" customFormat="1" ht="15" customHeight="1" x14ac:dyDescent="0.25"/>
    <row r="198" customFormat="1" ht="15" customHeight="1" x14ac:dyDescent="0.25"/>
    <row r="199" customFormat="1" ht="15" customHeight="1" x14ac:dyDescent="0.25"/>
    <row r="200" customFormat="1" ht="15" customHeight="1" x14ac:dyDescent="0.25"/>
    <row r="201" customFormat="1" ht="15" customHeight="1" x14ac:dyDescent="0.25"/>
    <row r="202" customFormat="1" ht="15" customHeight="1" x14ac:dyDescent="0.25"/>
    <row r="203" customFormat="1" ht="15" customHeight="1" x14ac:dyDescent="0.25"/>
    <row r="204" customFormat="1" ht="15" customHeight="1" x14ac:dyDescent="0.25"/>
    <row r="205" customFormat="1" ht="15" customHeight="1" x14ac:dyDescent="0.25"/>
    <row r="206" customFormat="1" ht="15" customHeight="1" x14ac:dyDescent="0.25"/>
    <row r="207" customFormat="1" ht="15" customHeight="1" x14ac:dyDescent="0.25"/>
    <row r="208" customFormat="1" ht="15" customHeight="1" x14ac:dyDescent="0.25"/>
    <row r="209" customFormat="1" ht="15" customHeight="1" x14ac:dyDescent="0.25"/>
    <row r="210" customFormat="1" ht="15" customHeight="1" x14ac:dyDescent="0.25"/>
    <row r="211" customFormat="1" ht="15" customHeight="1" x14ac:dyDescent="0.25"/>
    <row r="212" customFormat="1" ht="15" customHeight="1" x14ac:dyDescent="0.25"/>
    <row r="213" customFormat="1" ht="15" customHeight="1" x14ac:dyDescent="0.25"/>
    <row r="214" customFormat="1" ht="15" customHeight="1" x14ac:dyDescent="0.25"/>
    <row r="215" customFormat="1" ht="15" customHeight="1" x14ac:dyDescent="0.25"/>
    <row r="216" customFormat="1" ht="15" customHeight="1" x14ac:dyDescent="0.25"/>
    <row r="217" customFormat="1" ht="15" customHeight="1" x14ac:dyDescent="0.25"/>
    <row r="218" customFormat="1" ht="15" customHeight="1" x14ac:dyDescent="0.25"/>
    <row r="219" customFormat="1" ht="15" customHeight="1" x14ac:dyDescent="0.25"/>
    <row r="220" customFormat="1" ht="15" customHeight="1" x14ac:dyDescent="0.25"/>
    <row r="221" customFormat="1" ht="15" customHeight="1" x14ac:dyDescent="0.25"/>
    <row r="222" customFormat="1" ht="15" customHeight="1" x14ac:dyDescent="0.25"/>
    <row r="223" customFormat="1" ht="15" customHeight="1" x14ac:dyDescent="0.25"/>
    <row r="224" customFormat="1" ht="15" customHeight="1" x14ac:dyDescent="0.25"/>
    <row r="225" customFormat="1" ht="15" customHeight="1" x14ac:dyDescent="0.25"/>
    <row r="226" customFormat="1" ht="15" customHeight="1" x14ac:dyDescent="0.25"/>
    <row r="227" customFormat="1" ht="15" customHeight="1" x14ac:dyDescent="0.25"/>
    <row r="228" customFormat="1" ht="15" customHeight="1" x14ac:dyDescent="0.25"/>
    <row r="229" customFormat="1" ht="15" customHeight="1" x14ac:dyDescent="0.25"/>
    <row r="230" customFormat="1" ht="15" customHeight="1" x14ac:dyDescent="0.25"/>
    <row r="231" customFormat="1" ht="15" customHeight="1" x14ac:dyDescent="0.25"/>
    <row r="232" customFormat="1" ht="15" customHeight="1" x14ac:dyDescent="0.25"/>
    <row r="233" customFormat="1" ht="15" customHeight="1" x14ac:dyDescent="0.25"/>
    <row r="234" customFormat="1" ht="15" customHeight="1" x14ac:dyDescent="0.25"/>
    <row r="235" customFormat="1" ht="15" customHeight="1" x14ac:dyDescent="0.25"/>
    <row r="236" customFormat="1" ht="15" customHeight="1" x14ac:dyDescent="0.25"/>
    <row r="237" customFormat="1" ht="15" customHeight="1" x14ac:dyDescent="0.25"/>
    <row r="238" customFormat="1" ht="15" customHeight="1" x14ac:dyDescent="0.25"/>
    <row r="239" customFormat="1" ht="15" customHeight="1" x14ac:dyDescent="0.25"/>
    <row r="240" customFormat="1" ht="15" customHeight="1" x14ac:dyDescent="0.25"/>
    <row r="241" customFormat="1" ht="15" customHeight="1" x14ac:dyDescent="0.25"/>
    <row r="242" customFormat="1" ht="15" customHeight="1" x14ac:dyDescent="0.25"/>
    <row r="243" customFormat="1" ht="15" customHeight="1" x14ac:dyDescent="0.25"/>
    <row r="244" customFormat="1" ht="15" customHeight="1" x14ac:dyDescent="0.25"/>
    <row r="245" customFormat="1" ht="15" customHeight="1" x14ac:dyDescent="0.25"/>
    <row r="246" customFormat="1" ht="15" customHeight="1" x14ac:dyDescent="0.25"/>
    <row r="247" customFormat="1" ht="15" customHeight="1" x14ac:dyDescent="0.25"/>
    <row r="248" customFormat="1" ht="15" customHeight="1" x14ac:dyDescent="0.25"/>
    <row r="249" customFormat="1" ht="15" customHeight="1" x14ac:dyDescent="0.25"/>
    <row r="250" customFormat="1" ht="15" customHeight="1" x14ac:dyDescent="0.25"/>
    <row r="251" customFormat="1" ht="15" customHeight="1" x14ac:dyDescent="0.25"/>
    <row r="252" customFormat="1" ht="15" customHeight="1" x14ac:dyDescent="0.25"/>
    <row r="253" customFormat="1" ht="15" customHeight="1" x14ac:dyDescent="0.25"/>
    <row r="254" customFormat="1" ht="15" customHeight="1" x14ac:dyDescent="0.25"/>
    <row r="255" customFormat="1" ht="15" customHeight="1" x14ac:dyDescent="0.25"/>
    <row r="256" customFormat="1" ht="15" customHeight="1" x14ac:dyDescent="0.25"/>
    <row r="257" customFormat="1" ht="15" customHeight="1" x14ac:dyDescent="0.25"/>
    <row r="258" customFormat="1" ht="15" customHeight="1" x14ac:dyDescent="0.25"/>
    <row r="259" customFormat="1" ht="15" customHeight="1" x14ac:dyDescent="0.25"/>
    <row r="260" customFormat="1" ht="15" customHeight="1" x14ac:dyDescent="0.25"/>
    <row r="261" customFormat="1" ht="15" customHeight="1" x14ac:dyDescent="0.25"/>
    <row r="262" customFormat="1" ht="15" customHeight="1" x14ac:dyDescent="0.25"/>
    <row r="263" customFormat="1" ht="15" customHeight="1" x14ac:dyDescent="0.25"/>
    <row r="264" customFormat="1" ht="15" customHeight="1" x14ac:dyDescent="0.25"/>
    <row r="265" customFormat="1" ht="15" customHeight="1" x14ac:dyDescent="0.25"/>
    <row r="266" customFormat="1" ht="15" customHeight="1" x14ac:dyDescent="0.25"/>
    <row r="267" customFormat="1" ht="15" customHeight="1" x14ac:dyDescent="0.25"/>
    <row r="268" customFormat="1" ht="15" customHeight="1" x14ac:dyDescent="0.25"/>
    <row r="269" customFormat="1" ht="15" customHeight="1" x14ac:dyDescent="0.25"/>
    <row r="270" customFormat="1" ht="15" customHeight="1" x14ac:dyDescent="0.25"/>
    <row r="271" customFormat="1" ht="15" customHeight="1" x14ac:dyDescent="0.25"/>
    <row r="272" customFormat="1" ht="15" customHeight="1" x14ac:dyDescent="0.25"/>
    <row r="273" customFormat="1" ht="15" customHeight="1" x14ac:dyDescent="0.25"/>
    <row r="274" customFormat="1" ht="15" customHeight="1" x14ac:dyDescent="0.25"/>
    <row r="275" customFormat="1" ht="15" customHeight="1" x14ac:dyDescent="0.25"/>
    <row r="276" customFormat="1" ht="15" customHeight="1" x14ac:dyDescent="0.25"/>
    <row r="277" customFormat="1" ht="15" customHeight="1" x14ac:dyDescent="0.25"/>
    <row r="278" customFormat="1" ht="15" customHeight="1" x14ac:dyDescent="0.25"/>
    <row r="279" customFormat="1" ht="15" customHeight="1" x14ac:dyDescent="0.25"/>
    <row r="280" customFormat="1" ht="15" customHeight="1" x14ac:dyDescent="0.25"/>
    <row r="281" customFormat="1" ht="15" customHeight="1" x14ac:dyDescent="0.25"/>
    <row r="282" customFormat="1" ht="15" customHeight="1" x14ac:dyDescent="0.25"/>
    <row r="283" customFormat="1" ht="15" customHeight="1" x14ac:dyDescent="0.25"/>
    <row r="284" customFormat="1" ht="15" customHeight="1" x14ac:dyDescent="0.25"/>
    <row r="285" customFormat="1" ht="15" customHeight="1" x14ac:dyDescent="0.25"/>
    <row r="286" customFormat="1" ht="15" customHeight="1" x14ac:dyDescent="0.25"/>
    <row r="287" customFormat="1" ht="15" customHeight="1" x14ac:dyDescent="0.25"/>
    <row r="288" customFormat="1" ht="15" customHeight="1" x14ac:dyDescent="0.25"/>
    <row r="289" customFormat="1" ht="15" customHeight="1" x14ac:dyDescent="0.25"/>
    <row r="290" customFormat="1" ht="15" customHeight="1" x14ac:dyDescent="0.25"/>
    <row r="291" customFormat="1" ht="15" customHeight="1" x14ac:dyDescent="0.25"/>
    <row r="292" customFormat="1" ht="15" customHeight="1" x14ac:dyDescent="0.25"/>
    <row r="293" customFormat="1" ht="15" customHeight="1" x14ac:dyDescent="0.25"/>
    <row r="294" customFormat="1" ht="15" customHeight="1" x14ac:dyDescent="0.25"/>
    <row r="295" customFormat="1" ht="15" customHeight="1" x14ac:dyDescent="0.25"/>
    <row r="296" customFormat="1" ht="15" customHeight="1" x14ac:dyDescent="0.25"/>
    <row r="297" customFormat="1" ht="15" customHeight="1" x14ac:dyDescent="0.25"/>
    <row r="298" customFormat="1" ht="15" customHeight="1" x14ac:dyDescent="0.25"/>
    <row r="299" customFormat="1" ht="15" customHeight="1" x14ac:dyDescent="0.25"/>
    <row r="300" customFormat="1" ht="15" customHeight="1" x14ac:dyDescent="0.25"/>
    <row r="301" customFormat="1" ht="15" customHeight="1" x14ac:dyDescent="0.25"/>
    <row r="302" customFormat="1" ht="15" customHeight="1" x14ac:dyDescent="0.25"/>
    <row r="303" customFormat="1" ht="15" customHeight="1" x14ac:dyDescent="0.25"/>
    <row r="304" customFormat="1" ht="15" customHeight="1" x14ac:dyDescent="0.25"/>
    <row r="305" customFormat="1" ht="15" customHeight="1" x14ac:dyDescent="0.25"/>
    <row r="306" customFormat="1" ht="15" customHeight="1" x14ac:dyDescent="0.25"/>
    <row r="307" customFormat="1" ht="15" customHeight="1" x14ac:dyDescent="0.25"/>
    <row r="308" customFormat="1" ht="15" customHeight="1" x14ac:dyDescent="0.25"/>
    <row r="309" customFormat="1" ht="15" customHeight="1" x14ac:dyDescent="0.25"/>
    <row r="310" customFormat="1" ht="15" customHeight="1" x14ac:dyDescent="0.25"/>
    <row r="311" customFormat="1" ht="15" customHeight="1" x14ac:dyDescent="0.25"/>
    <row r="312" customFormat="1" ht="15" customHeight="1" x14ac:dyDescent="0.25"/>
    <row r="313" customFormat="1" ht="15" customHeight="1" x14ac:dyDescent="0.25"/>
    <row r="314" customFormat="1" ht="15" customHeight="1" x14ac:dyDescent="0.25"/>
    <row r="315" customFormat="1" ht="15" customHeight="1" x14ac:dyDescent="0.25"/>
    <row r="316" customFormat="1" ht="15" customHeight="1" x14ac:dyDescent="0.25"/>
    <row r="317" customFormat="1" ht="15" customHeight="1" x14ac:dyDescent="0.25"/>
    <row r="318" customFormat="1" ht="15" customHeight="1" x14ac:dyDescent="0.25"/>
    <row r="319" customFormat="1" ht="15" customHeight="1" x14ac:dyDescent="0.25"/>
    <row r="320" customFormat="1" ht="15" customHeight="1" x14ac:dyDescent="0.25"/>
    <row r="321" customFormat="1" ht="15" customHeight="1" x14ac:dyDescent="0.25"/>
    <row r="322" customFormat="1" ht="15" customHeight="1" x14ac:dyDescent="0.25"/>
    <row r="323" customFormat="1" ht="15" customHeight="1" x14ac:dyDescent="0.25"/>
    <row r="324" customFormat="1" ht="15" customHeight="1" x14ac:dyDescent="0.25"/>
    <row r="325" customFormat="1" ht="15" customHeight="1" x14ac:dyDescent="0.25"/>
    <row r="326" customFormat="1" ht="15" customHeight="1" x14ac:dyDescent="0.25"/>
    <row r="327" customFormat="1" ht="15" customHeight="1" x14ac:dyDescent="0.25"/>
    <row r="328" customFormat="1" ht="15" customHeight="1" x14ac:dyDescent="0.25"/>
    <row r="329" customFormat="1" ht="15" customHeight="1" x14ac:dyDescent="0.25"/>
    <row r="330" customFormat="1" ht="15" customHeight="1" x14ac:dyDescent="0.25"/>
    <row r="331" customFormat="1" ht="15" customHeight="1" x14ac:dyDescent="0.25"/>
    <row r="332" customFormat="1" ht="15" customHeight="1" x14ac:dyDescent="0.25"/>
    <row r="333" customFormat="1" ht="15" customHeight="1" x14ac:dyDescent="0.25"/>
    <row r="334" customFormat="1" ht="15" customHeight="1" x14ac:dyDescent="0.25"/>
    <row r="335" customFormat="1" ht="15" customHeight="1" x14ac:dyDescent="0.25"/>
    <row r="336" customFormat="1" ht="15" customHeight="1" x14ac:dyDescent="0.25"/>
    <row r="337" customFormat="1" ht="15" customHeight="1" x14ac:dyDescent="0.25"/>
    <row r="338" customFormat="1" ht="15" customHeight="1" x14ac:dyDescent="0.25"/>
    <row r="339" customFormat="1" ht="15" customHeight="1" x14ac:dyDescent="0.25"/>
    <row r="340" customFormat="1" ht="15" customHeight="1" x14ac:dyDescent="0.25"/>
    <row r="341" customFormat="1" ht="15" customHeight="1" x14ac:dyDescent="0.25"/>
    <row r="342" customFormat="1" ht="15" customHeight="1" x14ac:dyDescent="0.25"/>
    <row r="343" customFormat="1" ht="15" customHeight="1" x14ac:dyDescent="0.25"/>
    <row r="344" customFormat="1" ht="15" customHeight="1" x14ac:dyDescent="0.25"/>
    <row r="345" customFormat="1" ht="15" customHeight="1" x14ac:dyDescent="0.25"/>
    <row r="346" customFormat="1" ht="15" customHeight="1" x14ac:dyDescent="0.25"/>
    <row r="347" customFormat="1" ht="15" customHeight="1" x14ac:dyDescent="0.25"/>
    <row r="348" customFormat="1" ht="15" customHeight="1" x14ac:dyDescent="0.25"/>
    <row r="349" customFormat="1" ht="15" customHeight="1" x14ac:dyDescent="0.25"/>
    <row r="350" customFormat="1" ht="15" customHeight="1" x14ac:dyDescent="0.25"/>
    <row r="351" customFormat="1" ht="15" customHeight="1" x14ac:dyDescent="0.25"/>
    <row r="352" customFormat="1" ht="15" customHeight="1" x14ac:dyDescent="0.25"/>
    <row r="353" customFormat="1" ht="15" customHeight="1" x14ac:dyDescent="0.25"/>
    <row r="354" customFormat="1" ht="15" customHeight="1" x14ac:dyDescent="0.25"/>
    <row r="355" customFormat="1" ht="15" customHeight="1" x14ac:dyDescent="0.25"/>
    <row r="356" customFormat="1" ht="15" customHeight="1" x14ac:dyDescent="0.25"/>
    <row r="357" customFormat="1" ht="15" customHeight="1" x14ac:dyDescent="0.25"/>
    <row r="358" customFormat="1" ht="15" customHeight="1" x14ac:dyDescent="0.25"/>
    <row r="359" customFormat="1" ht="15" customHeight="1" x14ac:dyDescent="0.25"/>
    <row r="360" customFormat="1" ht="15" customHeight="1" x14ac:dyDescent="0.25"/>
    <row r="361" customFormat="1" ht="15" customHeight="1" x14ac:dyDescent="0.25"/>
    <row r="362" customFormat="1" ht="15" customHeight="1" x14ac:dyDescent="0.25"/>
    <row r="363" customFormat="1" ht="15" customHeight="1" x14ac:dyDescent="0.25"/>
    <row r="364" customFormat="1" ht="15" customHeight="1" x14ac:dyDescent="0.25"/>
    <row r="365" customFormat="1" ht="15" customHeight="1" x14ac:dyDescent="0.25"/>
    <row r="366" customFormat="1" ht="15" customHeight="1" x14ac:dyDescent="0.25"/>
    <row r="367" customFormat="1" ht="15" customHeight="1" x14ac:dyDescent="0.25"/>
    <row r="368" customFormat="1" ht="15" customHeight="1" x14ac:dyDescent="0.25"/>
    <row r="369" customFormat="1" ht="15" customHeight="1" x14ac:dyDescent="0.25"/>
    <row r="370" customFormat="1" ht="15" customHeight="1" x14ac:dyDescent="0.25"/>
    <row r="371" customFormat="1" ht="15" customHeight="1" x14ac:dyDescent="0.25"/>
    <row r="372" customFormat="1" ht="15" customHeight="1" x14ac:dyDescent="0.25"/>
    <row r="373" customFormat="1" ht="15" customHeight="1" x14ac:dyDescent="0.25"/>
    <row r="374" customFormat="1" ht="15" customHeight="1" x14ac:dyDescent="0.25"/>
    <row r="375" customFormat="1" ht="15" customHeight="1" x14ac:dyDescent="0.25"/>
    <row r="376" customFormat="1" ht="15" customHeight="1" x14ac:dyDescent="0.25"/>
    <row r="377" customFormat="1" ht="15" customHeight="1" x14ac:dyDescent="0.25"/>
    <row r="378" customFormat="1" ht="15" customHeight="1" x14ac:dyDescent="0.25"/>
    <row r="379" customFormat="1" ht="15" customHeight="1" x14ac:dyDescent="0.25"/>
    <row r="380" customFormat="1" ht="15" customHeight="1" x14ac:dyDescent="0.25"/>
    <row r="381" customFormat="1" ht="15" customHeight="1" x14ac:dyDescent="0.25"/>
    <row r="382" customFormat="1" ht="15" customHeight="1" x14ac:dyDescent="0.25"/>
    <row r="383" customFormat="1" ht="15" customHeight="1" x14ac:dyDescent="0.25"/>
    <row r="384" customFormat="1" ht="15" customHeight="1" x14ac:dyDescent="0.25"/>
    <row r="385" customFormat="1" ht="15" customHeight="1" x14ac:dyDescent="0.25"/>
    <row r="386" customFormat="1" ht="15" customHeight="1" x14ac:dyDescent="0.25"/>
    <row r="387" customFormat="1" ht="15" customHeight="1" x14ac:dyDescent="0.25"/>
    <row r="388" customFormat="1" ht="15" customHeight="1" x14ac:dyDescent="0.25"/>
    <row r="389" customFormat="1" ht="15" customHeight="1" x14ac:dyDescent="0.25"/>
    <row r="390" customFormat="1" ht="15" customHeight="1" x14ac:dyDescent="0.25"/>
    <row r="391" customFormat="1" ht="15" customHeight="1" x14ac:dyDescent="0.25"/>
    <row r="392" customFormat="1" ht="15" customHeight="1" x14ac:dyDescent="0.25"/>
    <row r="393" customFormat="1" ht="15" customHeight="1" x14ac:dyDescent="0.25"/>
    <row r="394" customFormat="1" ht="15" customHeight="1" x14ac:dyDescent="0.25"/>
    <row r="395" customFormat="1" ht="15" customHeight="1" x14ac:dyDescent="0.25"/>
    <row r="396" customFormat="1" ht="15" customHeight="1" x14ac:dyDescent="0.25"/>
    <row r="397" customFormat="1" ht="15" customHeight="1" x14ac:dyDescent="0.25"/>
    <row r="398" customFormat="1" ht="15" customHeight="1" x14ac:dyDescent="0.25"/>
    <row r="399" customFormat="1" ht="15" customHeight="1" x14ac:dyDescent="0.25"/>
    <row r="400" customFormat="1" ht="15" customHeight="1" x14ac:dyDescent="0.25"/>
    <row r="401" customFormat="1" ht="15" customHeight="1" x14ac:dyDescent="0.25"/>
    <row r="402" customFormat="1" ht="15" customHeight="1" x14ac:dyDescent="0.25"/>
    <row r="403" customFormat="1" ht="15" customHeight="1" x14ac:dyDescent="0.25"/>
    <row r="404" customFormat="1" ht="15" customHeight="1" x14ac:dyDescent="0.25"/>
    <row r="405" customFormat="1" ht="15" customHeight="1" x14ac:dyDescent="0.25"/>
    <row r="406" customFormat="1" ht="15" customHeight="1" x14ac:dyDescent="0.25"/>
    <row r="407" customFormat="1" ht="15" customHeight="1" x14ac:dyDescent="0.25"/>
    <row r="408" customFormat="1" ht="15" customHeight="1" x14ac:dyDescent="0.25"/>
    <row r="409" customFormat="1" ht="15" customHeight="1" x14ac:dyDescent="0.25"/>
    <row r="410" customFormat="1" ht="15" customHeight="1" x14ac:dyDescent="0.25"/>
    <row r="411" customFormat="1" ht="15" customHeight="1" x14ac:dyDescent="0.25"/>
    <row r="412" customFormat="1" ht="15" customHeight="1" x14ac:dyDescent="0.25"/>
    <row r="413" customFormat="1" ht="15" customHeight="1" x14ac:dyDescent="0.25"/>
    <row r="414" customFormat="1" ht="15" customHeight="1" x14ac:dyDescent="0.25"/>
    <row r="415" customFormat="1" ht="15" customHeight="1" x14ac:dyDescent="0.25"/>
    <row r="416" customFormat="1" ht="15" customHeight="1" x14ac:dyDescent="0.25"/>
    <row r="417" customFormat="1" ht="15" customHeight="1" x14ac:dyDescent="0.25"/>
    <row r="418" customFormat="1" ht="15" customHeight="1" x14ac:dyDescent="0.25"/>
    <row r="419" customFormat="1" ht="15" customHeight="1" x14ac:dyDescent="0.25"/>
    <row r="420" customFormat="1" ht="15" customHeight="1" x14ac:dyDescent="0.25"/>
    <row r="421" customFormat="1" ht="15" customHeight="1" x14ac:dyDescent="0.25"/>
    <row r="422" customFormat="1" ht="15" customHeight="1" x14ac:dyDescent="0.25"/>
    <row r="423" customFormat="1" ht="15" customHeight="1" x14ac:dyDescent="0.25"/>
    <row r="424" customFormat="1" ht="15" customHeight="1" x14ac:dyDescent="0.25"/>
    <row r="425" customFormat="1" ht="15" customHeight="1" x14ac:dyDescent="0.25"/>
    <row r="426" customFormat="1" ht="15" customHeight="1" x14ac:dyDescent="0.25"/>
    <row r="427" customFormat="1" ht="15" customHeight="1" x14ac:dyDescent="0.25"/>
    <row r="428" customFormat="1" ht="15" customHeight="1" x14ac:dyDescent="0.25"/>
    <row r="429" customFormat="1" ht="15" customHeight="1" x14ac:dyDescent="0.25"/>
    <row r="430" customFormat="1" ht="15" customHeight="1" x14ac:dyDescent="0.25"/>
    <row r="431" customFormat="1" ht="15" customHeight="1" x14ac:dyDescent="0.25"/>
    <row r="432" customFormat="1" ht="15" customHeight="1" x14ac:dyDescent="0.25"/>
    <row r="433" customFormat="1" ht="15" customHeight="1" x14ac:dyDescent="0.25"/>
    <row r="434" customFormat="1" ht="15" customHeight="1" x14ac:dyDescent="0.25"/>
    <row r="435" customFormat="1" ht="15" customHeight="1" x14ac:dyDescent="0.25"/>
    <row r="436" customFormat="1" ht="15" customHeight="1" x14ac:dyDescent="0.25"/>
    <row r="437" customFormat="1" ht="15" customHeight="1" x14ac:dyDescent="0.25"/>
    <row r="438" customFormat="1" ht="15" customHeight="1" x14ac:dyDescent="0.25"/>
    <row r="439" customFormat="1" ht="15" customHeight="1" x14ac:dyDescent="0.25"/>
    <row r="440" customFormat="1" ht="15" customHeight="1" x14ac:dyDescent="0.25"/>
    <row r="441" customFormat="1" ht="15" customHeight="1" x14ac:dyDescent="0.25"/>
    <row r="442" customFormat="1" ht="15" customHeight="1" x14ac:dyDescent="0.25"/>
    <row r="443" customFormat="1" ht="15" customHeight="1" x14ac:dyDescent="0.25"/>
    <row r="444" customFormat="1" ht="15" customHeight="1" x14ac:dyDescent="0.25"/>
    <row r="445" customFormat="1" ht="15" customHeight="1" x14ac:dyDescent="0.25"/>
    <row r="446" customFormat="1" ht="15" customHeight="1" x14ac:dyDescent="0.25"/>
    <row r="447" customFormat="1" ht="15" customHeight="1" x14ac:dyDescent="0.25"/>
    <row r="448" customFormat="1" ht="15" customHeight="1" x14ac:dyDescent="0.25"/>
    <row r="449" customFormat="1" ht="15" customHeight="1" x14ac:dyDescent="0.25"/>
    <row r="450" customFormat="1" ht="15" customHeight="1" x14ac:dyDescent="0.25"/>
    <row r="451" customFormat="1" ht="15" customHeight="1" x14ac:dyDescent="0.25"/>
    <row r="452" customFormat="1" ht="15" customHeight="1" x14ac:dyDescent="0.25"/>
    <row r="453" customFormat="1" ht="15" customHeight="1" x14ac:dyDescent="0.25"/>
    <row r="454" customFormat="1" ht="15" customHeight="1" x14ac:dyDescent="0.25"/>
    <row r="455" customFormat="1" ht="15" customHeight="1" x14ac:dyDescent="0.25"/>
    <row r="456" customFormat="1" ht="15" customHeight="1" x14ac:dyDescent="0.25"/>
    <row r="457" customFormat="1" ht="15" customHeight="1" x14ac:dyDescent="0.25"/>
    <row r="458" customFormat="1" ht="15" customHeight="1" x14ac:dyDescent="0.25"/>
    <row r="459" customFormat="1" ht="15" customHeight="1" x14ac:dyDescent="0.25"/>
    <row r="460" customFormat="1" ht="15" customHeight="1" x14ac:dyDescent="0.25"/>
    <row r="461" customFormat="1" ht="15" customHeight="1" x14ac:dyDescent="0.25"/>
    <row r="462" customFormat="1" ht="15" customHeight="1" x14ac:dyDescent="0.25"/>
    <row r="463" customFormat="1" ht="15" customHeight="1" x14ac:dyDescent="0.25"/>
    <row r="464" customFormat="1" ht="15" customHeight="1" x14ac:dyDescent="0.25"/>
    <row r="465" customFormat="1" ht="15" customHeight="1" x14ac:dyDescent="0.25"/>
    <row r="466" customFormat="1" ht="15" customHeight="1" x14ac:dyDescent="0.25"/>
    <row r="467" customFormat="1" ht="15" customHeight="1" x14ac:dyDescent="0.25"/>
    <row r="468" customFormat="1" ht="15" customHeight="1" x14ac:dyDescent="0.25"/>
    <row r="469" customFormat="1" ht="15" customHeight="1" x14ac:dyDescent="0.25"/>
    <row r="470" customFormat="1" ht="15" customHeight="1" x14ac:dyDescent="0.25"/>
    <row r="471" customFormat="1" ht="15" customHeight="1" x14ac:dyDescent="0.25"/>
    <row r="472" customFormat="1" ht="15" customHeight="1" x14ac:dyDescent="0.25"/>
    <row r="473" customFormat="1" ht="15" customHeight="1" x14ac:dyDescent="0.25"/>
    <row r="474" customFormat="1" ht="15" customHeight="1" x14ac:dyDescent="0.25"/>
    <row r="475" customFormat="1" ht="15" customHeight="1" x14ac:dyDescent="0.25"/>
    <row r="476" customFormat="1" ht="15" customHeight="1" x14ac:dyDescent="0.25"/>
    <row r="477" customFormat="1" ht="15" customHeight="1" x14ac:dyDescent="0.25"/>
    <row r="478" customFormat="1" ht="15" customHeight="1" x14ac:dyDescent="0.25"/>
    <row r="479" customFormat="1" ht="15" customHeight="1" x14ac:dyDescent="0.25"/>
    <row r="480" customFormat="1" ht="15" customHeight="1" x14ac:dyDescent="0.25"/>
    <row r="481" customFormat="1" ht="15" customHeight="1" x14ac:dyDescent="0.25"/>
    <row r="482" customFormat="1" ht="15" customHeight="1" x14ac:dyDescent="0.25"/>
    <row r="483" customFormat="1" ht="15" customHeight="1" x14ac:dyDescent="0.25"/>
    <row r="484" customFormat="1" ht="15" customHeight="1" x14ac:dyDescent="0.25"/>
    <row r="485" customFormat="1" ht="15" customHeight="1" x14ac:dyDescent="0.25"/>
    <row r="486" customFormat="1" ht="15" customHeight="1" x14ac:dyDescent="0.25"/>
    <row r="487" customFormat="1" ht="15" customHeight="1" x14ac:dyDescent="0.25"/>
    <row r="488" customFormat="1" ht="15" customHeight="1" x14ac:dyDescent="0.25"/>
    <row r="489" customFormat="1" ht="15" customHeight="1" x14ac:dyDescent="0.25"/>
    <row r="490" customFormat="1" ht="15" customHeight="1" x14ac:dyDescent="0.25"/>
    <row r="491" customFormat="1" ht="15" customHeight="1" x14ac:dyDescent="0.25"/>
    <row r="492" customFormat="1" ht="15" customHeight="1" x14ac:dyDescent="0.25"/>
    <row r="493" customFormat="1" ht="15" customHeight="1" x14ac:dyDescent="0.25"/>
    <row r="494" customFormat="1" ht="15" customHeight="1" x14ac:dyDescent="0.25"/>
    <row r="495" customFormat="1" ht="15" customHeight="1" x14ac:dyDescent="0.25"/>
    <row r="496" customFormat="1" ht="15" customHeight="1" x14ac:dyDescent="0.25"/>
    <row r="497" customFormat="1" ht="15" customHeight="1" x14ac:dyDescent="0.25"/>
    <row r="498" customFormat="1" ht="15" customHeight="1" x14ac:dyDescent="0.25"/>
    <row r="499" customFormat="1" ht="15" customHeight="1" x14ac:dyDescent="0.25"/>
    <row r="500" customFormat="1" ht="15" customHeight="1" x14ac:dyDescent="0.25"/>
    <row r="501" customFormat="1" ht="15" customHeight="1" x14ac:dyDescent="0.25"/>
    <row r="502" customFormat="1" ht="15" customHeight="1" x14ac:dyDescent="0.25"/>
    <row r="503" customFormat="1" ht="15" customHeight="1" x14ac:dyDescent="0.25"/>
    <row r="504" customFormat="1" ht="15" customHeight="1" x14ac:dyDescent="0.25"/>
    <row r="505" customFormat="1" ht="15" customHeight="1" x14ac:dyDescent="0.25"/>
    <row r="506" customFormat="1" ht="15" customHeight="1" x14ac:dyDescent="0.25"/>
    <row r="507" customFormat="1" ht="15" customHeight="1" x14ac:dyDescent="0.25"/>
    <row r="508" customFormat="1" ht="15" customHeight="1" x14ac:dyDescent="0.25"/>
    <row r="509" customFormat="1" ht="15" customHeight="1" x14ac:dyDescent="0.25"/>
    <row r="510" customFormat="1" ht="15" customHeight="1" x14ac:dyDescent="0.25"/>
    <row r="511" customFormat="1" ht="15" customHeight="1" x14ac:dyDescent="0.25"/>
    <row r="512" customFormat="1" ht="15" customHeight="1" x14ac:dyDescent="0.25"/>
    <row r="513" customFormat="1" ht="15" customHeight="1" x14ac:dyDescent="0.25"/>
    <row r="514" customFormat="1" ht="15" customHeight="1" x14ac:dyDescent="0.25"/>
    <row r="515" customFormat="1" ht="15" customHeight="1" x14ac:dyDescent="0.25"/>
    <row r="516" customFormat="1" ht="15" customHeight="1" x14ac:dyDescent="0.25"/>
    <row r="517" customFormat="1" ht="15" customHeight="1" x14ac:dyDescent="0.25"/>
    <row r="518" customFormat="1" ht="15" customHeight="1" x14ac:dyDescent="0.25"/>
    <row r="519" customFormat="1" ht="15" customHeight="1" x14ac:dyDescent="0.25"/>
    <row r="520" customFormat="1" ht="15" customHeight="1" x14ac:dyDescent="0.25"/>
    <row r="521" customFormat="1" ht="15" customHeight="1" x14ac:dyDescent="0.25"/>
    <row r="522" customFormat="1" ht="15" customHeight="1" x14ac:dyDescent="0.25"/>
    <row r="523" customFormat="1" ht="15" customHeight="1" x14ac:dyDescent="0.25"/>
    <row r="524" customFormat="1" ht="15" customHeight="1" x14ac:dyDescent="0.25"/>
    <row r="525" customFormat="1" ht="15" customHeight="1" x14ac:dyDescent="0.25"/>
    <row r="526" customFormat="1" ht="15" customHeight="1" x14ac:dyDescent="0.25"/>
    <row r="527" customFormat="1" ht="15" customHeight="1" x14ac:dyDescent="0.25"/>
    <row r="528" customFormat="1" ht="15" customHeight="1" x14ac:dyDescent="0.25"/>
    <row r="529" customFormat="1" ht="15" customHeight="1" x14ac:dyDescent="0.25"/>
    <row r="530" customFormat="1" ht="15" customHeight="1" x14ac:dyDescent="0.25"/>
    <row r="531" customFormat="1" ht="15" customHeight="1" x14ac:dyDescent="0.25"/>
    <row r="532" customFormat="1" ht="15" customHeight="1" x14ac:dyDescent="0.25"/>
    <row r="533" customFormat="1" ht="15" customHeight="1" x14ac:dyDescent="0.25"/>
    <row r="534" customFormat="1" ht="15" customHeight="1" x14ac:dyDescent="0.25"/>
    <row r="535" customFormat="1" ht="15" customHeight="1" x14ac:dyDescent="0.25"/>
    <row r="536" customFormat="1" ht="15" customHeight="1" x14ac:dyDescent="0.25"/>
    <row r="537" customFormat="1" ht="15" customHeight="1" x14ac:dyDescent="0.25"/>
    <row r="538" customFormat="1" ht="15" customHeight="1" x14ac:dyDescent="0.25"/>
    <row r="539" customFormat="1" ht="15" customHeight="1" x14ac:dyDescent="0.25"/>
    <row r="540" customFormat="1" ht="15" customHeight="1" x14ac:dyDescent="0.25"/>
    <row r="541" customFormat="1" ht="15" customHeight="1" x14ac:dyDescent="0.25"/>
    <row r="542" customFormat="1" ht="15" customHeight="1" x14ac:dyDescent="0.25"/>
    <row r="543" customFormat="1" ht="15" customHeight="1" x14ac:dyDescent="0.25"/>
    <row r="544" customFormat="1" ht="15" customHeight="1" x14ac:dyDescent="0.25"/>
    <row r="545" customFormat="1" ht="15" customHeight="1" x14ac:dyDescent="0.25"/>
    <row r="546" customFormat="1" ht="15" customHeight="1" x14ac:dyDescent="0.25"/>
    <row r="547" customFormat="1" ht="15" customHeight="1" x14ac:dyDescent="0.25"/>
    <row r="548" customFormat="1" ht="15" customHeight="1" x14ac:dyDescent="0.25"/>
    <row r="549" customFormat="1" ht="15" customHeight="1" x14ac:dyDescent="0.25"/>
    <row r="550" customFormat="1" ht="15" customHeight="1" x14ac:dyDescent="0.25"/>
    <row r="551" customFormat="1" ht="15" customHeight="1" x14ac:dyDescent="0.25"/>
    <row r="552" customFormat="1" ht="15" customHeight="1" x14ac:dyDescent="0.25"/>
    <row r="553" customFormat="1" ht="15" customHeight="1" x14ac:dyDescent="0.25"/>
    <row r="554" customFormat="1" ht="15" customHeight="1" x14ac:dyDescent="0.25"/>
    <row r="555" customFormat="1" ht="15" customHeight="1" x14ac:dyDescent="0.25"/>
    <row r="556" customFormat="1" ht="15" customHeight="1" x14ac:dyDescent="0.25"/>
    <row r="557" customFormat="1" ht="15" customHeight="1" x14ac:dyDescent="0.25"/>
    <row r="558" customFormat="1" ht="15" customHeight="1" x14ac:dyDescent="0.25"/>
    <row r="559" customFormat="1" ht="15" customHeight="1" x14ac:dyDescent="0.25"/>
    <row r="560" customFormat="1" ht="15" customHeight="1" x14ac:dyDescent="0.25"/>
    <row r="561" customFormat="1" ht="15" customHeight="1" x14ac:dyDescent="0.25"/>
    <row r="562" customFormat="1" ht="15" customHeight="1" x14ac:dyDescent="0.25"/>
    <row r="563" customFormat="1" ht="15" customHeight="1" x14ac:dyDescent="0.25"/>
    <row r="564" customFormat="1" ht="15" customHeight="1" x14ac:dyDescent="0.25"/>
    <row r="565" customFormat="1" ht="15" customHeight="1" x14ac:dyDescent="0.25"/>
    <row r="566" customFormat="1" ht="15" customHeight="1" x14ac:dyDescent="0.25"/>
    <row r="567" customFormat="1" ht="15" customHeight="1" x14ac:dyDescent="0.25"/>
    <row r="568" customFormat="1" ht="15" customHeight="1" x14ac:dyDescent="0.25"/>
    <row r="569" customFormat="1" ht="15" customHeight="1" x14ac:dyDescent="0.25"/>
    <row r="570" customFormat="1" ht="15" customHeight="1" x14ac:dyDescent="0.25"/>
    <row r="571" customFormat="1" ht="15" customHeight="1" x14ac:dyDescent="0.25"/>
    <row r="572" customFormat="1" ht="15" customHeight="1" x14ac:dyDescent="0.25"/>
    <row r="573" customFormat="1" ht="15" customHeight="1" x14ac:dyDescent="0.25"/>
    <row r="574" customFormat="1" ht="15" customHeight="1" x14ac:dyDescent="0.25"/>
    <row r="575" customFormat="1" ht="15" customHeight="1" x14ac:dyDescent="0.25"/>
    <row r="576" customFormat="1" ht="15" customHeight="1" x14ac:dyDescent="0.25"/>
    <row r="577" customFormat="1" ht="15" customHeight="1" x14ac:dyDescent="0.25"/>
    <row r="578" customFormat="1" ht="15" customHeight="1" x14ac:dyDescent="0.25"/>
    <row r="579" customFormat="1" ht="15" customHeight="1" x14ac:dyDescent="0.25"/>
    <row r="580" customFormat="1" ht="15" customHeight="1" x14ac:dyDescent="0.25"/>
    <row r="581" customFormat="1" ht="15" customHeight="1" x14ac:dyDescent="0.25"/>
    <row r="582" customFormat="1" ht="15" customHeight="1" x14ac:dyDescent="0.25"/>
    <row r="583" customFormat="1" ht="15" customHeight="1" x14ac:dyDescent="0.25"/>
    <row r="584" customFormat="1" ht="15" customHeight="1" x14ac:dyDescent="0.25"/>
    <row r="585" customFormat="1" ht="15" customHeight="1" x14ac:dyDescent="0.25"/>
    <row r="586" customFormat="1" ht="15" customHeight="1" x14ac:dyDescent="0.25"/>
    <row r="587" customFormat="1" ht="15" customHeight="1" x14ac:dyDescent="0.25"/>
    <row r="588" customFormat="1" ht="15" customHeight="1" x14ac:dyDescent="0.25"/>
    <row r="589" customFormat="1" ht="15" customHeight="1" x14ac:dyDescent="0.25"/>
    <row r="590" customFormat="1" ht="15" customHeight="1" x14ac:dyDescent="0.25"/>
    <row r="591" customFormat="1" ht="15" customHeight="1" x14ac:dyDescent="0.25"/>
    <row r="592" customFormat="1" ht="15" customHeight="1" x14ac:dyDescent="0.25"/>
    <row r="593" customFormat="1" ht="15" customHeight="1" x14ac:dyDescent="0.25"/>
    <row r="594" customFormat="1" ht="15" customHeight="1" x14ac:dyDescent="0.25"/>
    <row r="595" customFormat="1" ht="15" customHeight="1" x14ac:dyDescent="0.25"/>
    <row r="596" customFormat="1" ht="15" customHeight="1" x14ac:dyDescent="0.25"/>
    <row r="597" customFormat="1" ht="15" customHeight="1" x14ac:dyDescent="0.25"/>
    <row r="598" customFormat="1" ht="15" customHeight="1" x14ac:dyDescent="0.25"/>
    <row r="599" customFormat="1" ht="15" customHeight="1" x14ac:dyDescent="0.25"/>
    <row r="600" customFormat="1" ht="15" customHeight="1" x14ac:dyDescent="0.25"/>
    <row r="601" customFormat="1" ht="15" customHeight="1" x14ac:dyDescent="0.25"/>
    <row r="602" customFormat="1" ht="15" customHeight="1" x14ac:dyDescent="0.25"/>
    <row r="603" customFormat="1" ht="15" customHeight="1" x14ac:dyDescent="0.25"/>
    <row r="604" customFormat="1" ht="15" customHeight="1" x14ac:dyDescent="0.25"/>
    <row r="605" customFormat="1" ht="15" customHeight="1" x14ac:dyDescent="0.25"/>
    <row r="606" customFormat="1" ht="15" customHeight="1" x14ac:dyDescent="0.25"/>
    <row r="607" customFormat="1" ht="15" customHeight="1" x14ac:dyDescent="0.25"/>
    <row r="608" customFormat="1" ht="15" customHeight="1" x14ac:dyDescent="0.25"/>
    <row r="609" customFormat="1" ht="15" customHeight="1" x14ac:dyDescent="0.25"/>
    <row r="610" customFormat="1" ht="15" customHeight="1" x14ac:dyDescent="0.25"/>
    <row r="611" customFormat="1" ht="15" customHeight="1" x14ac:dyDescent="0.25"/>
    <row r="612" customFormat="1" ht="15" customHeight="1" x14ac:dyDescent="0.25"/>
    <row r="613" customFormat="1" ht="15" customHeight="1" x14ac:dyDescent="0.25"/>
    <row r="614" customFormat="1" ht="15" customHeight="1" x14ac:dyDescent="0.25"/>
    <row r="615" customFormat="1" ht="15" customHeight="1" x14ac:dyDescent="0.25"/>
    <row r="616" customFormat="1" ht="15" customHeight="1" x14ac:dyDescent="0.25"/>
    <row r="617" customFormat="1" ht="15" customHeight="1" x14ac:dyDescent="0.25"/>
    <row r="618" customFormat="1" ht="15" customHeight="1" x14ac:dyDescent="0.25"/>
    <row r="619" customFormat="1" ht="15" customHeight="1" x14ac:dyDescent="0.25"/>
    <row r="620" customFormat="1" ht="15" customHeight="1" x14ac:dyDescent="0.25"/>
    <row r="621" customFormat="1" ht="15" customHeight="1" x14ac:dyDescent="0.25"/>
  </sheetData>
  <mergeCells count="139">
    <mergeCell ref="D55:D56"/>
    <mergeCell ref="D22:D23"/>
    <mergeCell ref="N1:N65"/>
    <mergeCell ref="A8:A9"/>
    <mergeCell ref="L3:M3"/>
    <mergeCell ref="C17:E17"/>
    <mergeCell ref="C14:E14"/>
    <mergeCell ref="M7:M11"/>
    <mergeCell ref="H3:J3"/>
    <mergeCell ref="A4:A6"/>
    <mergeCell ref="A1:F1"/>
    <mergeCell ref="B3:E3"/>
    <mergeCell ref="A2:F2"/>
    <mergeCell ref="B4:M4"/>
    <mergeCell ref="L1:M1"/>
    <mergeCell ref="L2:M2"/>
    <mergeCell ref="H1:J1"/>
    <mergeCell ref="H2:J2"/>
    <mergeCell ref="I10:I11"/>
    <mergeCell ref="J10:J11"/>
    <mergeCell ref="B12:E12"/>
    <mergeCell ref="H10:H11"/>
    <mergeCell ref="L7:L11"/>
    <mergeCell ref="B5:M6"/>
    <mergeCell ref="C13:E13"/>
    <mergeCell ref="C21:E21"/>
    <mergeCell ref="C15:E15"/>
    <mergeCell ref="C18:E18"/>
    <mergeCell ref="C19:E19"/>
    <mergeCell ref="C20:E20"/>
    <mergeCell ref="C16:E16"/>
    <mergeCell ref="A10:A21"/>
    <mergeCell ref="G22:H23"/>
    <mergeCell ref="E22:F23"/>
    <mergeCell ref="I8:I9"/>
    <mergeCell ref="F10:F11"/>
    <mergeCell ref="B10:E11"/>
    <mergeCell ref="G10:G11"/>
    <mergeCell ref="B8:E9"/>
    <mergeCell ref="F8:F9"/>
    <mergeCell ref="G8:G9"/>
    <mergeCell ref="E25:F25"/>
    <mergeCell ref="E26:F26"/>
    <mergeCell ref="K7:K11"/>
    <mergeCell ref="I22:I23"/>
    <mergeCell ref="G25:H25"/>
    <mergeCell ref="G26:H26"/>
    <mergeCell ref="J22:J23"/>
    <mergeCell ref="G24:H24"/>
    <mergeCell ref="J8:J9"/>
    <mergeCell ref="H8:H9"/>
    <mergeCell ref="A32:L32"/>
    <mergeCell ref="K12:M12"/>
    <mergeCell ref="L22:L23"/>
    <mergeCell ref="K22:K23"/>
    <mergeCell ref="G27:H27"/>
    <mergeCell ref="E27:F27"/>
    <mergeCell ref="B22:C23"/>
    <mergeCell ref="A23:A27"/>
    <mergeCell ref="M22:M23"/>
    <mergeCell ref="E24:F24"/>
    <mergeCell ref="J29:K30"/>
    <mergeCell ref="L29:M31"/>
    <mergeCell ref="G31:H31"/>
    <mergeCell ref="J31:K31"/>
    <mergeCell ref="I29:I30"/>
    <mergeCell ref="A29:A31"/>
    <mergeCell ref="B29:E30"/>
    <mergeCell ref="F29:F30"/>
    <mergeCell ref="G29:H30"/>
    <mergeCell ref="L34:M34"/>
    <mergeCell ref="A35:F35"/>
    <mergeCell ref="H35:J35"/>
    <mergeCell ref="L35:M35"/>
    <mergeCell ref="A34:F34"/>
    <mergeCell ref="H34:J34"/>
    <mergeCell ref="B36:E36"/>
    <mergeCell ref="H36:J36"/>
    <mergeCell ref="L36:M36"/>
    <mergeCell ref="A37:A39"/>
    <mergeCell ref="B37:M37"/>
    <mergeCell ref="B38:M39"/>
    <mergeCell ref="M40:M44"/>
    <mergeCell ref="A41:A42"/>
    <mergeCell ref="B41:E42"/>
    <mergeCell ref="F41:F42"/>
    <mergeCell ref="G41:G42"/>
    <mergeCell ref="H41:H42"/>
    <mergeCell ref="I41:I42"/>
    <mergeCell ref="J41:J42"/>
    <mergeCell ref="A43:A54"/>
    <mergeCell ref="B43:E44"/>
    <mergeCell ref="G43:G44"/>
    <mergeCell ref="C49:E49"/>
    <mergeCell ref="C50:E50"/>
    <mergeCell ref="C46:E46"/>
    <mergeCell ref="C47:E47"/>
    <mergeCell ref="C48:E48"/>
    <mergeCell ref="B45:E45"/>
    <mergeCell ref="J55:J56"/>
    <mergeCell ref="K55:K56"/>
    <mergeCell ref="L55:L56"/>
    <mergeCell ref="H43:H44"/>
    <mergeCell ref="I43:I44"/>
    <mergeCell ref="J43:J44"/>
    <mergeCell ref="K40:K44"/>
    <mergeCell ref="L40:L44"/>
    <mergeCell ref="K45:M45"/>
    <mergeCell ref="M55:M56"/>
    <mergeCell ref="I62:I63"/>
    <mergeCell ref="A56:A60"/>
    <mergeCell ref="E57:F57"/>
    <mergeCell ref="G57:H57"/>
    <mergeCell ref="E58:F58"/>
    <mergeCell ref="G58:H58"/>
    <mergeCell ref="E59:F59"/>
    <mergeCell ref="G59:H59"/>
    <mergeCell ref="E60:F60"/>
    <mergeCell ref="G60:H60"/>
    <mergeCell ref="I55:I56"/>
    <mergeCell ref="A65:L65"/>
    <mergeCell ref="J62:K63"/>
    <mergeCell ref="L62:M64"/>
    <mergeCell ref="G64:H64"/>
    <mergeCell ref="J64:K64"/>
    <mergeCell ref="A62:A64"/>
    <mergeCell ref="B62:E63"/>
    <mergeCell ref="F62:F63"/>
    <mergeCell ref="G62:H63"/>
    <mergeCell ref="A61:H61"/>
    <mergeCell ref="A28:H28"/>
    <mergeCell ref="E55:F56"/>
    <mergeCell ref="G55:H56"/>
    <mergeCell ref="B55:C56"/>
    <mergeCell ref="C51:E51"/>
    <mergeCell ref="C52:E52"/>
    <mergeCell ref="C53:E53"/>
    <mergeCell ref="C54:E54"/>
    <mergeCell ref="F43:F44"/>
  </mergeCells>
  <phoneticPr fontId="0" type="noConversion"/>
  <dataValidations count="4">
    <dataValidation type="list" allowBlank="1" showInputMessage="1" showErrorMessage="1" sqref="F8:J11 F41:J44">
      <formula1>"Click Here, Before 7 am, 7am, 8 am, 9 am, 10 am, 11am, 12 pm, 1 pm, 2 pm, 3 pm, 4 pm, 5 pm, 6 pm, 7 pm, After 7 pm"</formula1>
    </dataValidation>
    <dataValidation type="list" allowBlank="1" showInputMessage="1" showErrorMessage="1" sqref="C24:C27 C57:C60">
      <formula1>"Click Here, Air, Bus, Train, Personal Car"</formula1>
    </dataValidation>
    <dataValidation allowBlank="1" showInputMessage="1" showErrorMessage="1" promptTitle="More Information Requested" prompt="If &quot;Yes&quot;, please list the billing period that the charge appeared on your MasterCard statement." sqref="G29:H30 J29 G62:H63 J62"/>
    <dataValidation type="list" allowBlank="1" showInputMessage="1" showErrorMessage="1" sqref="G31:H31 J31:K31 G64:H64 J64:K64">
      <formula1>"Click here, January, February, March, April, May, June, July, August, September, October, November, December"</formula1>
    </dataValidation>
  </dataValidations>
  <printOptions horizontalCentered="1"/>
  <pageMargins left="0.25" right="0.25" top="0.25" bottom="0.25" header="0.25" footer="0.25"/>
  <pageSetup scale="79" orientation="portrait" horizontalDpi="4294967295" vertic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97" r:id="rId4" name="Button 89">
              <controlPr defaultSize="0" print="0" autoFill="0" autoPict="0" macro="[0]!ClearForm_Page4">
                <anchor moveWithCells="1">
                  <from>
                    <xdr:col>14</xdr:col>
                    <xdr:colOff>228600</xdr:colOff>
                    <xdr:row>0</xdr:row>
                    <xdr:rowOff>76200</xdr:rowOff>
                  </from>
                  <to>
                    <xdr:col>16</xdr:col>
                    <xdr:colOff>400050</xdr:colOff>
                    <xdr:row>4</xdr:row>
                    <xdr:rowOff>47625</xdr:rowOff>
                  </to>
                </anchor>
              </controlPr>
            </control>
          </mc:Choice>
        </mc:AlternateContent>
        <mc:AlternateContent xmlns:mc="http://schemas.openxmlformats.org/markup-compatibility/2006">
          <mc:Choice Requires="x14">
            <control shapeId="17467" r:id="rId5" name="Check Box 59">
              <controlPr locked="0" defaultSize="0" autoFill="0" autoLine="0" autoPict="0">
                <anchor moveWithCells="1" sizeWithCells="1">
                  <from>
                    <xdr:col>5</xdr:col>
                    <xdr:colOff>0</xdr:colOff>
                    <xdr:row>44</xdr:row>
                    <xdr:rowOff>285750</xdr:rowOff>
                  </from>
                  <to>
                    <xdr:col>5</xdr:col>
                    <xdr:colOff>352425</xdr:colOff>
                    <xdr:row>44</xdr:row>
                    <xdr:rowOff>504825</xdr:rowOff>
                  </to>
                </anchor>
              </controlPr>
            </control>
          </mc:Choice>
        </mc:AlternateContent>
        <mc:AlternateContent xmlns:mc="http://schemas.openxmlformats.org/markup-compatibility/2006">
          <mc:Choice Requires="x14">
            <control shapeId="17468" r:id="rId6" name="Check Box 60">
              <controlPr locked="0" defaultSize="0" autoFill="0" autoLine="0" autoPict="0">
                <anchor moveWithCells="1" sizeWithCells="1">
                  <from>
                    <xdr:col>5</xdr:col>
                    <xdr:colOff>0</xdr:colOff>
                    <xdr:row>44</xdr:row>
                    <xdr:rowOff>152400</xdr:rowOff>
                  </from>
                  <to>
                    <xdr:col>5</xdr:col>
                    <xdr:colOff>371475</xdr:colOff>
                    <xdr:row>44</xdr:row>
                    <xdr:rowOff>352425</xdr:rowOff>
                  </to>
                </anchor>
              </controlPr>
            </control>
          </mc:Choice>
        </mc:AlternateContent>
        <mc:AlternateContent xmlns:mc="http://schemas.openxmlformats.org/markup-compatibility/2006">
          <mc:Choice Requires="x14">
            <control shapeId="17469" r:id="rId7" name="Check Box 61">
              <controlPr locked="0" defaultSize="0" autoFill="0" autoLine="0" autoPict="0">
                <anchor moveWithCells="1" sizeWithCells="1">
                  <from>
                    <xdr:col>5</xdr:col>
                    <xdr:colOff>0</xdr:colOff>
                    <xdr:row>44</xdr:row>
                    <xdr:rowOff>0</xdr:rowOff>
                  </from>
                  <to>
                    <xdr:col>5</xdr:col>
                    <xdr:colOff>419100</xdr:colOff>
                    <xdr:row>44</xdr:row>
                    <xdr:rowOff>219075</xdr:rowOff>
                  </to>
                </anchor>
              </controlPr>
            </control>
          </mc:Choice>
        </mc:AlternateContent>
        <mc:AlternateContent xmlns:mc="http://schemas.openxmlformats.org/markup-compatibility/2006">
          <mc:Choice Requires="x14">
            <control shapeId="17470" r:id="rId8" name="Check Box 62">
              <controlPr locked="0" defaultSize="0" autoFill="0" autoLine="0" autoPict="0">
                <anchor moveWithCells="1" sizeWithCells="1">
                  <from>
                    <xdr:col>5</xdr:col>
                    <xdr:colOff>266700</xdr:colOff>
                    <xdr:row>44</xdr:row>
                    <xdr:rowOff>0</xdr:rowOff>
                  </from>
                  <to>
                    <xdr:col>5</xdr:col>
                    <xdr:colOff>685800</xdr:colOff>
                    <xdr:row>44</xdr:row>
                    <xdr:rowOff>219075</xdr:rowOff>
                  </to>
                </anchor>
              </controlPr>
            </control>
          </mc:Choice>
        </mc:AlternateContent>
        <mc:AlternateContent xmlns:mc="http://schemas.openxmlformats.org/markup-compatibility/2006">
          <mc:Choice Requires="x14">
            <control shapeId="17471" r:id="rId9" name="Check Box 63">
              <controlPr locked="0" defaultSize="0" autoFill="0" autoLine="0" autoPict="0" altText="H/C">
                <anchor moveWithCells="1" sizeWithCells="1">
                  <from>
                    <xdr:col>5</xdr:col>
                    <xdr:colOff>266700</xdr:colOff>
                    <xdr:row>44</xdr:row>
                    <xdr:rowOff>152400</xdr:rowOff>
                  </from>
                  <to>
                    <xdr:col>5</xdr:col>
                    <xdr:colOff>695325</xdr:colOff>
                    <xdr:row>44</xdr:row>
                    <xdr:rowOff>352425</xdr:rowOff>
                  </to>
                </anchor>
              </controlPr>
            </control>
          </mc:Choice>
        </mc:AlternateContent>
        <mc:AlternateContent xmlns:mc="http://schemas.openxmlformats.org/markup-compatibility/2006">
          <mc:Choice Requires="x14">
            <control shapeId="17472" r:id="rId10" name="Check Box 64">
              <controlPr locked="0" defaultSize="0" autoFill="0" autoLine="0" autoPict="0">
                <anchor moveWithCells="1" sizeWithCells="1">
                  <from>
                    <xdr:col>5</xdr:col>
                    <xdr:colOff>266700</xdr:colOff>
                    <xdr:row>44</xdr:row>
                    <xdr:rowOff>295275</xdr:rowOff>
                  </from>
                  <to>
                    <xdr:col>5</xdr:col>
                    <xdr:colOff>695325</xdr:colOff>
                    <xdr:row>45</xdr:row>
                    <xdr:rowOff>0</xdr:rowOff>
                  </to>
                </anchor>
              </controlPr>
            </control>
          </mc:Choice>
        </mc:AlternateContent>
        <mc:AlternateContent xmlns:mc="http://schemas.openxmlformats.org/markup-compatibility/2006">
          <mc:Choice Requires="x14">
            <control shapeId="17473" r:id="rId11" name="Check Box 65">
              <controlPr locked="0" defaultSize="0" autoFill="0" autoLine="0" autoPict="0">
                <anchor moveWithCells="1" sizeWithCells="1">
                  <from>
                    <xdr:col>5</xdr:col>
                    <xdr:colOff>695325</xdr:colOff>
                    <xdr:row>44</xdr:row>
                    <xdr:rowOff>285750</xdr:rowOff>
                  </from>
                  <to>
                    <xdr:col>6</xdr:col>
                    <xdr:colOff>352425</xdr:colOff>
                    <xdr:row>44</xdr:row>
                    <xdr:rowOff>504825</xdr:rowOff>
                  </to>
                </anchor>
              </controlPr>
            </control>
          </mc:Choice>
        </mc:AlternateContent>
        <mc:AlternateContent xmlns:mc="http://schemas.openxmlformats.org/markup-compatibility/2006">
          <mc:Choice Requires="x14">
            <control shapeId="17474" r:id="rId12" name="Check Box 66">
              <controlPr locked="0" defaultSize="0" autoFill="0" autoLine="0" autoPict="0">
                <anchor moveWithCells="1" sizeWithCells="1">
                  <from>
                    <xdr:col>5</xdr:col>
                    <xdr:colOff>695325</xdr:colOff>
                    <xdr:row>44</xdr:row>
                    <xdr:rowOff>152400</xdr:rowOff>
                  </from>
                  <to>
                    <xdr:col>6</xdr:col>
                    <xdr:colOff>371475</xdr:colOff>
                    <xdr:row>44</xdr:row>
                    <xdr:rowOff>352425</xdr:rowOff>
                  </to>
                </anchor>
              </controlPr>
            </control>
          </mc:Choice>
        </mc:AlternateContent>
        <mc:AlternateContent xmlns:mc="http://schemas.openxmlformats.org/markup-compatibility/2006">
          <mc:Choice Requires="x14">
            <control shapeId="17475" r:id="rId13" name="Check Box 67">
              <controlPr locked="0" defaultSize="0" autoFill="0" autoLine="0" autoPict="0">
                <anchor moveWithCells="1" sizeWithCells="1">
                  <from>
                    <xdr:col>5</xdr:col>
                    <xdr:colOff>695325</xdr:colOff>
                    <xdr:row>44</xdr:row>
                    <xdr:rowOff>0</xdr:rowOff>
                  </from>
                  <to>
                    <xdr:col>6</xdr:col>
                    <xdr:colOff>419100</xdr:colOff>
                    <xdr:row>44</xdr:row>
                    <xdr:rowOff>219075</xdr:rowOff>
                  </to>
                </anchor>
              </controlPr>
            </control>
          </mc:Choice>
        </mc:AlternateContent>
        <mc:AlternateContent xmlns:mc="http://schemas.openxmlformats.org/markup-compatibility/2006">
          <mc:Choice Requires="x14">
            <control shapeId="17476" r:id="rId14" name="Check Box 68">
              <controlPr locked="0" defaultSize="0" autoFill="0" autoLine="0" autoPict="0">
                <anchor moveWithCells="1" sizeWithCells="1">
                  <from>
                    <xdr:col>6</xdr:col>
                    <xdr:colOff>257175</xdr:colOff>
                    <xdr:row>44</xdr:row>
                    <xdr:rowOff>0</xdr:rowOff>
                  </from>
                  <to>
                    <xdr:col>6</xdr:col>
                    <xdr:colOff>666750</xdr:colOff>
                    <xdr:row>44</xdr:row>
                    <xdr:rowOff>219075</xdr:rowOff>
                  </to>
                </anchor>
              </controlPr>
            </control>
          </mc:Choice>
        </mc:AlternateContent>
        <mc:AlternateContent xmlns:mc="http://schemas.openxmlformats.org/markup-compatibility/2006">
          <mc:Choice Requires="x14">
            <control shapeId="17477" r:id="rId15" name="Check Box 69">
              <controlPr locked="0" defaultSize="0" autoFill="0" autoLine="0" autoPict="0" altText="H/C">
                <anchor moveWithCells="1" sizeWithCells="1">
                  <from>
                    <xdr:col>6</xdr:col>
                    <xdr:colOff>257175</xdr:colOff>
                    <xdr:row>44</xdr:row>
                    <xdr:rowOff>152400</xdr:rowOff>
                  </from>
                  <to>
                    <xdr:col>6</xdr:col>
                    <xdr:colOff>676275</xdr:colOff>
                    <xdr:row>44</xdr:row>
                    <xdr:rowOff>352425</xdr:rowOff>
                  </to>
                </anchor>
              </controlPr>
            </control>
          </mc:Choice>
        </mc:AlternateContent>
        <mc:AlternateContent xmlns:mc="http://schemas.openxmlformats.org/markup-compatibility/2006">
          <mc:Choice Requires="x14">
            <control shapeId="17478" r:id="rId16" name="Check Box 70">
              <controlPr locked="0" defaultSize="0" autoFill="0" autoLine="0" autoPict="0">
                <anchor moveWithCells="1" sizeWithCells="1">
                  <from>
                    <xdr:col>6</xdr:col>
                    <xdr:colOff>257175</xdr:colOff>
                    <xdr:row>44</xdr:row>
                    <xdr:rowOff>295275</xdr:rowOff>
                  </from>
                  <to>
                    <xdr:col>6</xdr:col>
                    <xdr:colOff>676275</xdr:colOff>
                    <xdr:row>45</xdr:row>
                    <xdr:rowOff>0</xdr:rowOff>
                  </to>
                </anchor>
              </controlPr>
            </control>
          </mc:Choice>
        </mc:AlternateContent>
        <mc:AlternateContent xmlns:mc="http://schemas.openxmlformats.org/markup-compatibility/2006">
          <mc:Choice Requires="x14">
            <control shapeId="17479" r:id="rId17" name="Check Box 71">
              <controlPr locked="0" defaultSize="0" autoFill="0" autoLine="0" autoPict="0">
                <anchor moveWithCells="1" sizeWithCells="1">
                  <from>
                    <xdr:col>6</xdr:col>
                    <xdr:colOff>685800</xdr:colOff>
                    <xdr:row>44</xdr:row>
                    <xdr:rowOff>285750</xdr:rowOff>
                  </from>
                  <to>
                    <xdr:col>7</xdr:col>
                    <xdr:colOff>342900</xdr:colOff>
                    <xdr:row>44</xdr:row>
                    <xdr:rowOff>504825</xdr:rowOff>
                  </to>
                </anchor>
              </controlPr>
            </control>
          </mc:Choice>
        </mc:AlternateContent>
        <mc:AlternateContent xmlns:mc="http://schemas.openxmlformats.org/markup-compatibility/2006">
          <mc:Choice Requires="x14">
            <control shapeId="17480" r:id="rId18" name="Check Box 72">
              <controlPr locked="0" defaultSize="0" autoFill="0" autoLine="0" autoPict="0">
                <anchor moveWithCells="1" sizeWithCells="1">
                  <from>
                    <xdr:col>6</xdr:col>
                    <xdr:colOff>685800</xdr:colOff>
                    <xdr:row>44</xdr:row>
                    <xdr:rowOff>152400</xdr:rowOff>
                  </from>
                  <to>
                    <xdr:col>7</xdr:col>
                    <xdr:colOff>361950</xdr:colOff>
                    <xdr:row>44</xdr:row>
                    <xdr:rowOff>352425</xdr:rowOff>
                  </to>
                </anchor>
              </controlPr>
            </control>
          </mc:Choice>
        </mc:AlternateContent>
        <mc:AlternateContent xmlns:mc="http://schemas.openxmlformats.org/markup-compatibility/2006">
          <mc:Choice Requires="x14">
            <control shapeId="17481" r:id="rId19" name="Check Box 73">
              <controlPr locked="0" defaultSize="0" autoFill="0" autoLine="0" autoPict="0">
                <anchor moveWithCells="1" sizeWithCells="1">
                  <from>
                    <xdr:col>6</xdr:col>
                    <xdr:colOff>685800</xdr:colOff>
                    <xdr:row>44</xdr:row>
                    <xdr:rowOff>0</xdr:rowOff>
                  </from>
                  <to>
                    <xdr:col>7</xdr:col>
                    <xdr:colOff>409575</xdr:colOff>
                    <xdr:row>44</xdr:row>
                    <xdr:rowOff>219075</xdr:rowOff>
                  </to>
                </anchor>
              </controlPr>
            </control>
          </mc:Choice>
        </mc:AlternateContent>
        <mc:AlternateContent xmlns:mc="http://schemas.openxmlformats.org/markup-compatibility/2006">
          <mc:Choice Requires="x14">
            <control shapeId="17482" r:id="rId20" name="Check Box 74">
              <controlPr locked="0" defaultSize="0" autoFill="0" autoLine="0" autoPict="0">
                <anchor moveWithCells="1" sizeWithCells="1">
                  <from>
                    <xdr:col>7</xdr:col>
                    <xdr:colOff>238125</xdr:colOff>
                    <xdr:row>44</xdr:row>
                    <xdr:rowOff>0</xdr:rowOff>
                  </from>
                  <to>
                    <xdr:col>7</xdr:col>
                    <xdr:colOff>657225</xdr:colOff>
                    <xdr:row>44</xdr:row>
                    <xdr:rowOff>219075</xdr:rowOff>
                  </to>
                </anchor>
              </controlPr>
            </control>
          </mc:Choice>
        </mc:AlternateContent>
        <mc:AlternateContent xmlns:mc="http://schemas.openxmlformats.org/markup-compatibility/2006">
          <mc:Choice Requires="x14">
            <control shapeId="17483" r:id="rId21" name="Check Box 75">
              <controlPr locked="0" defaultSize="0" autoFill="0" autoLine="0" autoPict="0" altText="H/C">
                <anchor moveWithCells="1" sizeWithCells="1">
                  <from>
                    <xdr:col>7</xdr:col>
                    <xdr:colOff>238125</xdr:colOff>
                    <xdr:row>44</xdr:row>
                    <xdr:rowOff>152400</xdr:rowOff>
                  </from>
                  <to>
                    <xdr:col>7</xdr:col>
                    <xdr:colOff>666750</xdr:colOff>
                    <xdr:row>44</xdr:row>
                    <xdr:rowOff>352425</xdr:rowOff>
                  </to>
                </anchor>
              </controlPr>
            </control>
          </mc:Choice>
        </mc:AlternateContent>
        <mc:AlternateContent xmlns:mc="http://schemas.openxmlformats.org/markup-compatibility/2006">
          <mc:Choice Requires="x14">
            <control shapeId="17484" r:id="rId22" name="Check Box 76">
              <controlPr locked="0" defaultSize="0" autoFill="0" autoLine="0" autoPict="0">
                <anchor moveWithCells="1" sizeWithCells="1">
                  <from>
                    <xdr:col>7</xdr:col>
                    <xdr:colOff>238125</xdr:colOff>
                    <xdr:row>44</xdr:row>
                    <xdr:rowOff>295275</xdr:rowOff>
                  </from>
                  <to>
                    <xdr:col>7</xdr:col>
                    <xdr:colOff>666750</xdr:colOff>
                    <xdr:row>45</xdr:row>
                    <xdr:rowOff>0</xdr:rowOff>
                  </to>
                </anchor>
              </controlPr>
            </control>
          </mc:Choice>
        </mc:AlternateContent>
        <mc:AlternateContent xmlns:mc="http://schemas.openxmlformats.org/markup-compatibility/2006">
          <mc:Choice Requires="x14">
            <control shapeId="17485" r:id="rId23" name="Check Box 77">
              <controlPr locked="0" defaultSize="0" autoFill="0" autoLine="0" autoPict="0">
                <anchor moveWithCells="1" sizeWithCells="1">
                  <from>
                    <xdr:col>7</xdr:col>
                    <xdr:colOff>666750</xdr:colOff>
                    <xdr:row>44</xdr:row>
                    <xdr:rowOff>285750</xdr:rowOff>
                  </from>
                  <to>
                    <xdr:col>8</xdr:col>
                    <xdr:colOff>323850</xdr:colOff>
                    <xdr:row>44</xdr:row>
                    <xdr:rowOff>504825</xdr:rowOff>
                  </to>
                </anchor>
              </controlPr>
            </control>
          </mc:Choice>
        </mc:AlternateContent>
        <mc:AlternateContent xmlns:mc="http://schemas.openxmlformats.org/markup-compatibility/2006">
          <mc:Choice Requires="x14">
            <control shapeId="17486" r:id="rId24" name="Check Box 78">
              <controlPr locked="0" defaultSize="0" autoFill="0" autoLine="0" autoPict="0">
                <anchor moveWithCells="1" sizeWithCells="1">
                  <from>
                    <xdr:col>7</xdr:col>
                    <xdr:colOff>666750</xdr:colOff>
                    <xdr:row>44</xdr:row>
                    <xdr:rowOff>152400</xdr:rowOff>
                  </from>
                  <to>
                    <xdr:col>8</xdr:col>
                    <xdr:colOff>342900</xdr:colOff>
                    <xdr:row>44</xdr:row>
                    <xdr:rowOff>352425</xdr:rowOff>
                  </to>
                </anchor>
              </controlPr>
            </control>
          </mc:Choice>
        </mc:AlternateContent>
        <mc:AlternateContent xmlns:mc="http://schemas.openxmlformats.org/markup-compatibility/2006">
          <mc:Choice Requires="x14">
            <control shapeId="17487" r:id="rId25" name="Check Box 79">
              <controlPr locked="0" defaultSize="0" autoFill="0" autoLine="0" autoPict="0">
                <anchor moveWithCells="1" sizeWithCells="1">
                  <from>
                    <xdr:col>8</xdr:col>
                    <xdr:colOff>228600</xdr:colOff>
                    <xdr:row>44</xdr:row>
                    <xdr:rowOff>0</xdr:rowOff>
                  </from>
                  <to>
                    <xdr:col>8</xdr:col>
                    <xdr:colOff>638175</xdr:colOff>
                    <xdr:row>44</xdr:row>
                    <xdr:rowOff>219075</xdr:rowOff>
                  </to>
                </anchor>
              </controlPr>
            </control>
          </mc:Choice>
        </mc:AlternateContent>
        <mc:AlternateContent xmlns:mc="http://schemas.openxmlformats.org/markup-compatibility/2006">
          <mc:Choice Requires="x14">
            <control shapeId="17488" r:id="rId26" name="Check Box 80">
              <controlPr locked="0" defaultSize="0" autoFill="0" autoLine="0" autoPict="0" altText="H/C">
                <anchor moveWithCells="1" sizeWithCells="1">
                  <from>
                    <xdr:col>8</xdr:col>
                    <xdr:colOff>228600</xdr:colOff>
                    <xdr:row>44</xdr:row>
                    <xdr:rowOff>152400</xdr:rowOff>
                  </from>
                  <to>
                    <xdr:col>8</xdr:col>
                    <xdr:colOff>647700</xdr:colOff>
                    <xdr:row>44</xdr:row>
                    <xdr:rowOff>352425</xdr:rowOff>
                  </to>
                </anchor>
              </controlPr>
            </control>
          </mc:Choice>
        </mc:AlternateContent>
        <mc:AlternateContent xmlns:mc="http://schemas.openxmlformats.org/markup-compatibility/2006">
          <mc:Choice Requires="x14">
            <control shapeId="17489" r:id="rId27" name="Check Box 81">
              <controlPr locked="0" defaultSize="0" autoFill="0" autoLine="0" autoPict="0">
                <anchor moveWithCells="1" sizeWithCells="1">
                  <from>
                    <xdr:col>8</xdr:col>
                    <xdr:colOff>228600</xdr:colOff>
                    <xdr:row>44</xdr:row>
                    <xdr:rowOff>295275</xdr:rowOff>
                  </from>
                  <to>
                    <xdr:col>8</xdr:col>
                    <xdr:colOff>647700</xdr:colOff>
                    <xdr:row>45</xdr:row>
                    <xdr:rowOff>0</xdr:rowOff>
                  </to>
                </anchor>
              </controlPr>
            </control>
          </mc:Choice>
        </mc:AlternateContent>
        <mc:AlternateContent xmlns:mc="http://schemas.openxmlformats.org/markup-compatibility/2006">
          <mc:Choice Requires="x14">
            <control shapeId="17490" r:id="rId28" name="Check Box 82">
              <controlPr locked="0" defaultSize="0" autoFill="0" autoLine="0" autoPict="0">
                <anchor moveWithCells="1" sizeWithCells="1">
                  <from>
                    <xdr:col>8</xdr:col>
                    <xdr:colOff>647700</xdr:colOff>
                    <xdr:row>44</xdr:row>
                    <xdr:rowOff>285750</xdr:rowOff>
                  </from>
                  <to>
                    <xdr:col>9</xdr:col>
                    <xdr:colOff>352425</xdr:colOff>
                    <xdr:row>44</xdr:row>
                    <xdr:rowOff>504825</xdr:rowOff>
                  </to>
                </anchor>
              </controlPr>
            </control>
          </mc:Choice>
        </mc:AlternateContent>
        <mc:AlternateContent xmlns:mc="http://schemas.openxmlformats.org/markup-compatibility/2006">
          <mc:Choice Requires="x14">
            <control shapeId="17491" r:id="rId29" name="Check Box 83">
              <controlPr locked="0" defaultSize="0" autoFill="0" autoLine="0" autoPict="0">
                <anchor moveWithCells="1" sizeWithCells="1">
                  <from>
                    <xdr:col>8</xdr:col>
                    <xdr:colOff>647700</xdr:colOff>
                    <xdr:row>44</xdr:row>
                    <xdr:rowOff>152400</xdr:rowOff>
                  </from>
                  <to>
                    <xdr:col>9</xdr:col>
                    <xdr:colOff>371475</xdr:colOff>
                    <xdr:row>44</xdr:row>
                    <xdr:rowOff>352425</xdr:rowOff>
                  </to>
                </anchor>
              </controlPr>
            </control>
          </mc:Choice>
        </mc:AlternateContent>
        <mc:AlternateContent xmlns:mc="http://schemas.openxmlformats.org/markup-compatibility/2006">
          <mc:Choice Requires="x14">
            <control shapeId="17492" r:id="rId30" name="Check Box 84">
              <controlPr locked="0" defaultSize="0" autoFill="0" autoLine="0" autoPict="0">
                <anchor moveWithCells="1" sizeWithCells="1">
                  <from>
                    <xdr:col>8</xdr:col>
                    <xdr:colOff>647700</xdr:colOff>
                    <xdr:row>44</xdr:row>
                    <xdr:rowOff>0</xdr:rowOff>
                  </from>
                  <to>
                    <xdr:col>9</xdr:col>
                    <xdr:colOff>419100</xdr:colOff>
                    <xdr:row>44</xdr:row>
                    <xdr:rowOff>219075</xdr:rowOff>
                  </to>
                </anchor>
              </controlPr>
            </control>
          </mc:Choice>
        </mc:AlternateContent>
        <mc:AlternateContent xmlns:mc="http://schemas.openxmlformats.org/markup-compatibility/2006">
          <mc:Choice Requires="x14">
            <control shapeId="17493" r:id="rId31" name="Check Box 85">
              <controlPr locked="0" defaultSize="0" autoFill="0" autoLine="0" autoPict="0">
                <anchor moveWithCells="1" sizeWithCells="1">
                  <from>
                    <xdr:col>9</xdr:col>
                    <xdr:colOff>257175</xdr:colOff>
                    <xdr:row>44</xdr:row>
                    <xdr:rowOff>0</xdr:rowOff>
                  </from>
                  <to>
                    <xdr:col>9</xdr:col>
                    <xdr:colOff>666750</xdr:colOff>
                    <xdr:row>44</xdr:row>
                    <xdr:rowOff>219075</xdr:rowOff>
                  </to>
                </anchor>
              </controlPr>
            </control>
          </mc:Choice>
        </mc:AlternateContent>
        <mc:AlternateContent xmlns:mc="http://schemas.openxmlformats.org/markup-compatibility/2006">
          <mc:Choice Requires="x14">
            <control shapeId="17494" r:id="rId32" name="Check Box 86">
              <controlPr locked="0" defaultSize="0" autoFill="0" autoLine="0" autoPict="0" altText="H/C">
                <anchor moveWithCells="1" sizeWithCells="1">
                  <from>
                    <xdr:col>9</xdr:col>
                    <xdr:colOff>257175</xdr:colOff>
                    <xdr:row>44</xdr:row>
                    <xdr:rowOff>152400</xdr:rowOff>
                  </from>
                  <to>
                    <xdr:col>10</xdr:col>
                    <xdr:colOff>0</xdr:colOff>
                    <xdr:row>44</xdr:row>
                    <xdr:rowOff>352425</xdr:rowOff>
                  </to>
                </anchor>
              </controlPr>
            </control>
          </mc:Choice>
        </mc:AlternateContent>
        <mc:AlternateContent xmlns:mc="http://schemas.openxmlformats.org/markup-compatibility/2006">
          <mc:Choice Requires="x14">
            <control shapeId="17495" r:id="rId33" name="Check Box 87">
              <controlPr locked="0" defaultSize="0" autoFill="0" autoLine="0" autoPict="0">
                <anchor moveWithCells="1" sizeWithCells="1">
                  <from>
                    <xdr:col>9</xdr:col>
                    <xdr:colOff>257175</xdr:colOff>
                    <xdr:row>44</xdr:row>
                    <xdr:rowOff>295275</xdr:rowOff>
                  </from>
                  <to>
                    <xdr:col>10</xdr:col>
                    <xdr:colOff>0</xdr:colOff>
                    <xdr:row>45</xdr:row>
                    <xdr:rowOff>0</xdr:rowOff>
                  </to>
                </anchor>
              </controlPr>
            </control>
          </mc:Choice>
        </mc:AlternateContent>
        <mc:AlternateContent xmlns:mc="http://schemas.openxmlformats.org/markup-compatibility/2006">
          <mc:Choice Requires="x14">
            <control shapeId="17496" r:id="rId34" name="Check Box 88">
              <controlPr locked="0" defaultSize="0" autoFill="0" autoLine="0" autoPict="0">
                <anchor moveWithCells="1" sizeWithCells="1">
                  <from>
                    <xdr:col>7</xdr:col>
                    <xdr:colOff>676275</xdr:colOff>
                    <xdr:row>44</xdr:row>
                    <xdr:rowOff>0</xdr:rowOff>
                  </from>
                  <to>
                    <xdr:col>8</xdr:col>
                    <xdr:colOff>304800</xdr:colOff>
                    <xdr:row>44</xdr:row>
                    <xdr:rowOff>219075</xdr:rowOff>
                  </to>
                </anchor>
              </controlPr>
            </control>
          </mc:Choice>
        </mc:AlternateContent>
        <mc:AlternateContent xmlns:mc="http://schemas.openxmlformats.org/markup-compatibility/2006">
          <mc:Choice Requires="x14">
            <control shapeId="17436" r:id="rId35" name="Check Box 28">
              <controlPr locked="0" defaultSize="0" autoFill="0" autoLine="0" autoPict="0">
                <anchor moveWithCells="1" sizeWithCells="1">
                  <from>
                    <xdr:col>5</xdr:col>
                    <xdr:colOff>0</xdr:colOff>
                    <xdr:row>11</xdr:row>
                    <xdr:rowOff>276225</xdr:rowOff>
                  </from>
                  <to>
                    <xdr:col>5</xdr:col>
                    <xdr:colOff>352425</xdr:colOff>
                    <xdr:row>11</xdr:row>
                    <xdr:rowOff>495300</xdr:rowOff>
                  </to>
                </anchor>
              </controlPr>
            </control>
          </mc:Choice>
        </mc:AlternateContent>
        <mc:AlternateContent xmlns:mc="http://schemas.openxmlformats.org/markup-compatibility/2006">
          <mc:Choice Requires="x14">
            <control shapeId="17437" r:id="rId36" name="Check Box 29">
              <controlPr locked="0" defaultSize="0" autoFill="0" autoLine="0" autoPict="0">
                <anchor moveWithCells="1" sizeWithCells="1">
                  <from>
                    <xdr:col>5</xdr:col>
                    <xdr:colOff>0</xdr:colOff>
                    <xdr:row>11</xdr:row>
                    <xdr:rowOff>133350</xdr:rowOff>
                  </from>
                  <to>
                    <xdr:col>5</xdr:col>
                    <xdr:colOff>371475</xdr:colOff>
                    <xdr:row>11</xdr:row>
                    <xdr:rowOff>342900</xdr:rowOff>
                  </to>
                </anchor>
              </controlPr>
            </control>
          </mc:Choice>
        </mc:AlternateContent>
        <mc:AlternateContent xmlns:mc="http://schemas.openxmlformats.org/markup-compatibility/2006">
          <mc:Choice Requires="x14">
            <control shapeId="17438" r:id="rId37" name="Check Box 30">
              <controlPr locked="0" defaultSize="0" autoFill="0" autoLine="0" autoPict="0">
                <anchor moveWithCells="1" sizeWithCells="1">
                  <from>
                    <xdr:col>5</xdr:col>
                    <xdr:colOff>0</xdr:colOff>
                    <xdr:row>10</xdr:row>
                    <xdr:rowOff>85725</xdr:rowOff>
                  </from>
                  <to>
                    <xdr:col>5</xdr:col>
                    <xdr:colOff>419100</xdr:colOff>
                    <xdr:row>11</xdr:row>
                    <xdr:rowOff>200025</xdr:rowOff>
                  </to>
                </anchor>
              </controlPr>
            </control>
          </mc:Choice>
        </mc:AlternateContent>
        <mc:AlternateContent xmlns:mc="http://schemas.openxmlformats.org/markup-compatibility/2006">
          <mc:Choice Requires="x14">
            <control shapeId="17439" r:id="rId38" name="Check Box 31">
              <controlPr locked="0" defaultSize="0" autoFill="0" autoLine="0" autoPict="0">
                <anchor moveWithCells="1" sizeWithCells="1">
                  <from>
                    <xdr:col>5</xdr:col>
                    <xdr:colOff>266700</xdr:colOff>
                    <xdr:row>10</xdr:row>
                    <xdr:rowOff>85725</xdr:rowOff>
                  </from>
                  <to>
                    <xdr:col>5</xdr:col>
                    <xdr:colOff>685800</xdr:colOff>
                    <xdr:row>11</xdr:row>
                    <xdr:rowOff>200025</xdr:rowOff>
                  </to>
                </anchor>
              </controlPr>
            </control>
          </mc:Choice>
        </mc:AlternateContent>
        <mc:AlternateContent xmlns:mc="http://schemas.openxmlformats.org/markup-compatibility/2006">
          <mc:Choice Requires="x14">
            <control shapeId="17440" r:id="rId39" name="Check Box 32">
              <controlPr locked="0" defaultSize="0" autoFill="0" autoLine="0" autoPict="0" altText="H/C">
                <anchor moveWithCells="1" sizeWithCells="1">
                  <from>
                    <xdr:col>5</xdr:col>
                    <xdr:colOff>266700</xdr:colOff>
                    <xdr:row>11</xdr:row>
                    <xdr:rowOff>133350</xdr:rowOff>
                  </from>
                  <to>
                    <xdr:col>5</xdr:col>
                    <xdr:colOff>695325</xdr:colOff>
                    <xdr:row>11</xdr:row>
                    <xdr:rowOff>342900</xdr:rowOff>
                  </to>
                </anchor>
              </controlPr>
            </control>
          </mc:Choice>
        </mc:AlternateContent>
        <mc:AlternateContent xmlns:mc="http://schemas.openxmlformats.org/markup-compatibility/2006">
          <mc:Choice Requires="x14">
            <control shapeId="17441" r:id="rId40" name="Check Box 33">
              <controlPr locked="0" defaultSize="0" autoFill="0" autoLine="0" autoPict="0">
                <anchor moveWithCells="1" sizeWithCells="1">
                  <from>
                    <xdr:col>5</xdr:col>
                    <xdr:colOff>266700</xdr:colOff>
                    <xdr:row>11</xdr:row>
                    <xdr:rowOff>285750</xdr:rowOff>
                  </from>
                  <to>
                    <xdr:col>5</xdr:col>
                    <xdr:colOff>695325</xdr:colOff>
                    <xdr:row>11</xdr:row>
                    <xdr:rowOff>504825</xdr:rowOff>
                  </to>
                </anchor>
              </controlPr>
            </control>
          </mc:Choice>
        </mc:AlternateContent>
        <mc:AlternateContent xmlns:mc="http://schemas.openxmlformats.org/markup-compatibility/2006">
          <mc:Choice Requires="x14">
            <control shapeId="17442" r:id="rId41" name="Check Box 34">
              <controlPr locked="0" defaultSize="0" autoFill="0" autoLine="0" autoPict="0">
                <anchor moveWithCells="1" sizeWithCells="1">
                  <from>
                    <xdr:col>5</xdr:col>
                    <xdr:colOff>695325</xdr:colOff>
                    <xdr:row>11</xdr:row>
                    <xdr:rowOff>276225</xdr:rowOff>
                  </from>
                  <to>
                    <xdr:col>6</xdr:col>
                    <xdr:colOff>352425</xdr:colOff>
                    <xdr:row>11</xdr:row>
                    <xdr:rowOff>495300</xdr:rowOff>
                  </to>
                </anchor>
              </controlPr>
            </control>
          </mc:Choice>
        </mc:AlternateContent>
        <mc:AlternateContent xmlns:mc="http://schemas.openxmlformats.org/markup-compatibility/2006">
          <mc:Choice Requires="x14">
            <control shapeId="17443" r:id="rId42" name="Check Box 35">
              <controlPr locked="0" defaultSize="0" autoFill="0" autoLine="0" autoPict="0">
                <anchor moveWithCells="1" sizeWithCells="1">
                  <from>
                    <xdr:col>5</xdr:col>
                    <xdr:colOff>695325</xdr:colOff>
                    <xdr:row>11</xdr:row>
                    <xdr:rowOff>133350</xdr:rowOff>
                  </from>
                  <to>
                    <xdr:col>6</xdr:col>
                    <xdr:colOff>371475</xdr:colOff>
                    <xdr:row>11</xdr:row>
                    <xdr:rowOff>342900</xdr:rowOff>
                  </to>
                </anchor>
              </controlPr>
            </control>
          </mc:Choice>
        </mc:AlternateContent>
        <mc:AlternateContent xmlns:mc="http://schemas.openxmlformats.org/markup-compatibility/2006">
          <mc:Choice Requires="x14">
            <control shapeId="17444" r:id="rId43" name="Check Box 36">
              <controlPr locked="0" defaultSize="0" autoFill="0" autoLine="0" autoPict="0">
                <anchor moveWithCells="1" sizeWithCells="1">
                  <from>
                    <xdr:col>5</xdr:col>
                    <xdr:colOff>695325</xdr:colOff>
                    <xdr:row>10</xdr:row>
                    <xdr:rowOff>85725</xdr:rowOff>
                  </from>
                  <to>
                    <xdr:col>6</xdr:col>
                    <xdr:colOff>419100</xdr:colOff>
                    <xdr:row>11</xdr:row>
                    <xdr:rowOff>200025</xdr:rowOff>
                  </to>
                </anchor>
              </controlPr>
            </control>
          </mc:Choice>
        </mc:AlternateContent>
        <mc:AlternateContent xmlns:mc="http://schemas.openxmlformats.org/markup-compatibility/2006">
          <mc:Choice Requires="x14">
            <control shapeId="17445" r:id="rId44" name="Check Box 37">
              <controlPr locked="0" defaultSize="0" autoFill="0" autoLine="0" autoPict="0">
                <anchor moveWithCells="1" sizeWithCells="1">
                  <from>
                    <xdr:col>6</xdr:col>
                    <xdr:colOff>257175</xdr:colOff>
                    <xdr:row>10</xdr:row>
                    <xdr:rowOff>85725</xdr:rowOff>
                  </from>
                  <to>
                    <xdr:col>6</xdr:col>
                    <xdr:colOff>666750</xdr:colOff>
                    <xdr:row>11</xdr:row>
                    <xdr:rowOff>200025</xdr:rowOff>
                  </to>
                </anchor>
              </controlPr>
            </control>
          </mc:Choice>
        </mc:AlternateContent>
        <mc:AlternateContent xmlns:mc="http://schemas.openxmlformats.org/markup-compatibility/2006">
          <mc:Choice Requires="x14">
            <control shapeId="17446" r:id="rId45" name="Check Box 38">
              <controlPr locked="0" defaultSize="0" autoFill="0" autoLine="0" autoPict="0" altText="H/C">
                <anchor moveWithCells="1" sizeWithCells="1">
                  <from>
                    <xdr:col>6</xdr:col>
                    <xdr:colOff>257175</xdr:colOff>
                    <xdr:row>11</xdr:row>
                    <xdr:rowOff>133350</xdr:rowOff>
                  </from>
                  <to>
                    <xdr:col>6</xdr:col>
                    <xdr:colOff>676275</xdr:colOff>
                    <xdr:row>11</xdr:row>
                    <xdr:rowOff>342900</xdr:rowOff>
                  </to>
                </anchor>
              </controlPr>
            </control>
          </mc:Choice>
        </mc:AlternateContent>
        <mc:AlternateContent xmlns:mc="http://schemas.openxmlformats.org/markup-compatibility/2006">
          <mc:Choice Requires="x14">
            <control shapeId="17447" r:id="rId46" name="Check Box 39">
              <controlPr locked="0" defaultSize="0" autoFill="0" autoLine="0" autoPict="0">
                <anchor moveWithCells="1" sizeWithCells="1">
                  <from>
                    <xdr:col>6</xdr:col>
                    <xdr:colOff>257175</xdr:colOff>
                    <xdr:row>11</xdr:row>
                    <xdr:rowOff>285750</xdr:rowOff>
                  </from>
                  <to>
                    <xdr:col>6</xdr:col>
                    <xdr:colOff>676275</xdr:colOff>
                    <xdr:row>11</xdr:row>
                    <xdr:rowOff>504825</xdr:rowOff>
                  </to>
                </anchor>
              </controlPr>
            </control>
          </mc:Choice>
        </mc:AlternateContent>
        <mc:AlternateContent xmlns:mc="http://schemas.openxmlformats.org/markup-compatibility/2006">
          <mc:Choice Requires="x14">
            <control shapeId="17448" r:id="rId47" name="Check Box 40">
              <controlPr locked="0" defaultSize="0" autoFill="0" autoLine="0" autoPict="0">
                <anchor moveWithCells="1" sizeWithCells="1">
                  <from>
                    <xdr:col>6</xdr:col>
                    <xdr:colOff>685800</xdr:colOff>
                    <xdr:row>11</xdr:row>
                    <xdr:rowOff>276225</xdr:rowOff>
                  </from>
                  <to>
                    <xdr:col>7</xdr:col>
                    <xdr:colOff>342900</xdr:colOff>
                    <xdr:row>11</xdr:row>
                    <xdr:rowOff>495300</xdr:rowOff>
                  </to>
                </anchor>
              </controlPr>
            </control>
          </mc:Choice>
        </mc:AlternateContent>
        <mc:AlternateContent xmlns:mc="http://schemas.openxmlformats.org/markup-compatibility/2006">
          <mc:Choice Requires="x14">
            <control shapeId="17449" r:id="rId48" name="Check Box 41">
              <controlPr locked="0" defaultSize="0" autoFill="0" autoLine="0" autoPict="0">
                <anchor moveWithCells="1" sizeWithCells="1">
                  <from>
                    <xdr:col>6</xdr:col>
                    <xdr:colOff>685800</xdr:colOff>
                    <xdr:row>11</xdr:row>
                    <xdr:rowOff>133350</xdr:rowOff>
                  </from>
                  <to>
                    <xdr:col>7</xdr:col>
                    <xdr:colOff>361950</xdr:colOff>
                    <xdr:row>11</xdr:row>
                    <xdr:rowOff>342900</xdr:rowOff>
                  </to>
                </anchor>
              </controlPr>
            </control>
          </mc:Choice>
        </mc:AlternateContent>
        <mc:AlternateContent xmlns:mc="http://schemas.openxmlformats.org/markup-compatibility/2006">
          <mc:Choice Requires="x14">
            <control shapeId="17450" r:id="rId49" name="Check Box 42">
              <controlPr locked="0" defaultSize="0" autoFill="0" autoLine="0" autoPict="0">
                <anchor moveWithCells="1" sizeWithCells="1">
                  <from>
                    <xdr:col>6</xdr:col>
                    <xdr:colOff>685800</xdr:colOff>
                    <xdr:row>10</xdr:row>
                    <xdr:rowOff>85725</xdr:rowOff>
                  </from>
                  <to>
                    <xdr:col>7</xdr:col>
                    <xdr:colOff>409575</xdr:colOff>
                    <xdr:row>11</xdr:row>
                    <xdr:rowOff>200025</xdr:rowOff>
                  </to>
                </anchor>
              </controlPr>
            </control>
          </mc:Choice>
        </mc:AlternateContent>
        <mc:AlternateContent xmlns:mc="http://schemas.openxmlformats.org/markup-compatibility/2006">
          <mc:Choice Requires="x14">
            <control shapeId="17451" r:id="rId50" name="Check Box 43">
              <controlPr locked="0" defaultSize="0" autoFill="0" autoLine="0" autoPict="0">
                <anchor moveWithCells="1" sizeWithCells="1">
                  <from>
                    <xdr:col>7</xdr:col>
                    <xdr:colOff>238125</xdr:colOff>
                    <xdr:row>10</xdr:row>
                    <xdr:rowOff>85725</xdr:rowOff>
                  </from>
                  <to>
                    <xdr:col>7</xdr:col>
                    <xdr:colOff>657225</xdr:colOff>
                    <xdr:row>11</xdr:row>
                    <xdr:rowOff>200025</xdr:rowOff>
                  </to>
                </anchor>
              </controlPr>
            </control>
          </mc:Choice>
        </mc:AlternateContent>
        <mc:AlternateContent xmlns:mc="http://schemas.openxmlformats.org/markup-compatibility/2006">
          <mc:Choice Requires="x14">
            <control shapeId="17452" r:id="rId51" name="Check Box 44">
              <controlPr locked="0" defaultSize="0" autoFill="0" autoLine="0" autoPict="0" altText="H/C">
                <anchor moveWithCells="1" sizeWithCells="1">
                  <from>
                    <xdr:col>7</xdr:col>
                    <xdr:colOff>238125</xdr:colOff>
                    <xdr:row>11</xdr:row>
                    <xdr:rowOff>133350</xdr:rowOff>
                  </from>
                  <to>
                    <xdr:col>7</xdr:col>
                    <xdr:colOff>666750</xdr:colOff>
                    <xdr:row>11</xdr:row>
                    <xdr:rowOff>342900</xdr:rowOff>
                  </to>
                </anchor>
              </controlPr>
            </control>
          </mc:Choice>
        </mc:AlternateContent>
        <mc:AlternateContent xmlns:mc="http://schemas.openxmlformats.org/markup-compatibility/2006">
          <mc:Choice Requires="x14">
            <control shapeId="17453" r:id="rId52" name="Check Box 45">
              <controlPr locked="0" defaultSize="0" autoFill="0" autoLine="0" autoPict="0">
                <anchor moveWithCells="1" sizeWithCells="1">
                  <from>
                    <xdr:col>7</xdr:col>
                    <xdr:colOff>238125</xdr:colOff>
                    <xdr:row>11</xdr:row>
                    <xdr:rowOff>285750</xdr:rowOff>
                  </from>
                  <to>
                    <xdr:col>7</xdr:col>
                    <xdr:colOff>666750</xdr:colOff>
                    <xdr:row>11</xdr:row>
                    <xdr:rowOff>504825</xdr:rowOff>
                  </to>
                </anchor>
              </controlPr>
            </control>
          </mc:Choice>
        </mc:AlternateContent>
        <mc:AlternateContent xmlns:mc="http://schemas.openxmlformats.org/markup-compatibility/2006">
          <mc:Choice Requires="x14">
            <control shapeId="17454" r:id="rId53" name="Check Box 46">
              <controlPr locked="0" defaultSize="0" autoFill="0" autoLine="0" autoPict="0">
                <anchor moveWithCells="1" sizeWithCells="1">
                  <from>
                    <xdr:col>7</xdr:col>
                    <xdr:colOff>666750</xdr:colOff>
                    <xdr:row>11</xdr:row>
                    <xdr:rowOff>276225</xdr:rowOff>
                  </from>
                  <to>
                    <xdr:col>8</xdr:col>
                    <xdr:colOff>323850</xdr:colOff>
                    <xdr:row>11</xdr:row>
                    <xdr:rowOff>495300</xdr:rowOff>
                  </to>
                </anchor>
              </controlPr>
            </control>
          </mc:Choice>
        </mc:AlternateContent>
        <mc:AlternateContent xmlns:mc="http://schemas.openxmlformats.org/markup-compatibility/2006">
          <mc:Choice Requires="x14">
            <control shapeId="17455" r:id="rId54" name="Check Box 47">
              <controlPr locked="0" defaultSize="0" autoFill="0" autoLine="0" autoPict="0">
                <anchor moveWithCells="1" sizeWithCells="1">
                  <from>
                    <xdr:col>7</xdr:col>
                    <xdr:colOff>666750</xdr:colOff>
                    <xdr:row>11</xdr:row>
                    <xdr:rowOff>133350</xdr:rowOff>
                  </from>
                  <to>
                    <xdr:col>8</xdr:col>
                    <xdr:colOff>342900</xdr:colOff>
                    <xdr:row>11</xdr:row>
                    <xdr:rowOff>342900</xdr:rowOff>
                  </to>
                </anchor>
              </controlPr>
            </control>
          </mc:Choice>
        </mc:AlternateContent>
        <mc:AlternateContent xmlns:mc="http://schemas.openxmlformats.org/markup-compatibility/2006">
          <mc:Choice Requires="x14">
            <control shapeId="17456" r:id="rId55" name="Check Box 48">
              <controlPr locked="0" defaultSize="0" autoFill="0" autoLine="0" autoPict="0">
                <anchor moveWithCells="1" sizeWithCells="1">
                  <from>
                    <xdr:col>8</xdr:col>
                    <xdr:colOff>228600</xdr:colOff>
                    <xdr:row>10</xdr:row>
                    <xdr:rowOff>85725</xdr:rowOff>
                  </from>
                  <to>
                    <xdr:col>8</xdr:col>
                    <xdr:colOff>638175</xdr:colOff>
                    <xdr:row>11</xdr:row>
                    <xdr:rowOff>200025</xdr:rowOff>
                  </to>
                </anchor>
              </controlPr>
            </control>
          </mc:Choice>
        </mc:AlternateContent>
        <mc:AlternateContent xmlns:mc="http://schemas.openxmlformats.org/markup-compatibility/2006">
          <mc:Choice Requires="x14">
            <control shapeId="17457" r:id="rId56" name="Check Box 49">
              <controlPr locked="0" defaultSize="0" autoFill="0" autoLine="0" autoPict="0" altText="H/C">
                <anchor moveWithCells="1" sizeWithCells="1">
                  <from>
                    <xdr:col>8</xdr:col>
                    <xdr:colOff>228600</xdr:colOff>
                    <xdr:row>11</xdr:row>
                    <xdr:rowOff>133350</xdr:rowOff>
                  </from>
                  <to>
                    <xdr:col>8</xdr:col>
                    <xdr:colOff>647700</xdr:colOff>
                    <xdr:row>11</xdr:row>
                    <xdr:rowOff>342900</xdr:rowOff>
                  </to>
                </anchor>
              </controlPr>
            </control>
          </mc:Choice>
        </mc:AlternateContent>
        <mc:AlternateContent xmlns:mc="http://schemas.openxmlformats.org/markup-compatibility/2006">
          <mc:Choice Requires="x14">
            <control shapeId="17458" r:id="rId57" name="Check Box 50">
              <controlPr locked="0" defaultSize="0" autoFill="0" autoLine="0" autoPict="0">
                <anchor moveWithCells="1" sizeWithCells="1">
                  <from>
                    <xdr:col>8</xdr:col>
                    <xdr:colOff>228600</xdr:colOff>
                    <xdr:row>11</xdr:row>
                    <xdr:rowOff>285750</xdr:rowOff>
                  </from>
                  <to>
                    <xdr:col>8</xdr:col>
                    <xdr:colOff>647700</xdr:colOff>
                    <xdr:row>11</xdr:row>
                    <xdr:rowOff>504825</xdr:rowOff>
                  </to>
                </anchor>
              </controlPr>
            </control>
          </mc:Choice>
        </mc:AlternateContent>
        <mc:AlternateContent xmlns:mc="http://schemas.openxmlformats.org/markup-compatibility/2006">
          <mc:Choice Requires="x14">
            <control shapeId="17459" r:id="rId58" name="Check Box 51">
              <controlPr locked="0" defaultSize="0" autoFill="0" autoLine="0" autoPict="0">
                <anchor moveWithCells="1" sizeWithCells="1">
                  <from>
                    <xdr:col>8</xdr:col>
                    <xdr:colOff>647700</xdr:colOff>
                    <xdr:row>11</xdr:row>
                    <xdr:rowOff>276225</xdr:rowOff>
                  </from>
                  <to>
                    <xdr:col>9</xdr:col>
                    <xdr:colOff>352425</xdr:colOff>
                    <xdr:row>11</xdr:row>
                    <xdr:rowOff>495300</xdr:rowOff>
                  </to>
                </anchor>
              </controlPr>
            </control>
          </mc:Choice>
        </mc:AlternateContent>
        <mc:AlternateContent xmlns:mc="http://schemas.openxmlformats.org/markup-compatibility/2006">
          <mc:Choice Requires="x14">
            <control shapeId="17460" r:id="rId59" name="Check Box 52">
              <controlPr locked="0" defaultSize="0" autoFill="0" autoLine="0" autoPict="0">
                <anchor moveWithCells="1" sizeWithCells="1">
                  <from>
                    <xdr:col>8</xdr:col>
                    <xdr:colOff>647700</xdr:colOff>
                    <xdr:row>11</xdr:row>
                    <xdr:rowOff>133350</xdr:rowOff>
                  </from>
                  <to>
                    <xdr:col>9</xdr:col>
                    <xdr:colOff>371475</xdr:colOff>
                    <xdr:row>11</xdr:row>
                    <xdr:rowOff>342900</xdr:rowOff>
                  </to>
                </anchor>
              </controlPr>
            </control>
          </mc:Choice>
        </mc:AlternateContent>
        <mc:AlternateContent xmlns:mc="http://schemas.openxmlformats.org/markup-compatibility/2006">
          <mc:Choice Requires="x14">
            <control shapeId="17461" r:id="rId60" name="Check Box 53">
              <controlPr locked="0" defaultSize="0" autoFill="0" autoLine="0" autoPict="0">
                <anchor moveWithCells="1" sizeWithCells="1">
                  <from>
                    <xdr:col>8</xdr:col>
                    <xdr:colOff>647700</xdr:colOff>
                    <xdr:row>10</xdr:row>
                    <xdr:rowOff>85725</xdr:rowOff>
                  </from>
                  <to>
                    <xdr:col>9</xdr:col>
                    <xdr:colOff>419100</xdr:colOff>
                    <xdr:row>11</xdr:row>
                    <xdr:rowOff>200025</xdr:rowOff>
                  </to>
                </anchor>
              </controlPr>
            </control>
          </mc:Choice>
        </mc:AlternateContent>
        <mc:AlternateContent xmlns:mc="http://schemas.openxmlformats.org/markup-compatibility/2006">
          <mc:Choice Requires="x14">
            <control shapeId="17462" r:id="rId61" name="Check Box 54">
              <controlPr locked="0" defaultSize="0" autoFill="0" autoLine="0" autoPict="0">
                <anchor moveWithCells="1" sizeWithCells="1">
                  <from>
                    <xdr:col>9</xdr:col>
                    <xdr:colOff>257175</xdr:colOff>
                    <xdr:row>10</xdr:row>
                    <xdr:rowOff>85725</xdr:rowOff>
                  </from>
                  <to>
                    <xdr:col>9</xdr:col>
                    <xdr:colOff>666750</xdr:colOff>
                    <xdr:row>11</xdr:row>
                    <xdr:rowOff>200025</xdr:rowOff>
                  </to>
                </anchor>
              </controlPr>
            </control>
          </mc:Choice>
        </mc:AlternateContent>
        <mc:AlternateContent xmlns:mc="http://schemas.openxmlformats.org/markup-compatibility/2006">
          <mc:Choice Requires="x14">
            <control shapeId="17463" r:id="rId62" name="Check Box 55">
              <controlPr locked="0" defaultSize="0" autoFill="0" autoLine="0" autoPict="0" altText="H/C">
                <anchor moveWithCells="1" sizeWithCells="1">
                  <from>
                    <xdr:col>9</xdr:col>
                    <xdr:colOff>257175</xdr:colOff>
                    <xdr:row>11</xdr:row>
                    <xdr:rowOff>133350</xdr:rowOff>
                  </from>
                  <to>
                    <xdr:col>10</xdr:col>
                    <xdr:colOff>0</xdr:colOff>
                    <xdr:row>11</xdr:row>
                    <xdr:rowOff>342900</xdr:rowOff>
                  </to>
                </anchor>
              </controlPr>
            </control>
          </mc:Choice>
        </mc:AlternateContent>
        <mc:AlternateContent xmlns:mc="http://schemas.openxmlformats.org/markup-compatibility/2006">
          <mc:Choice Requires="x14">
            <control shapeId="17464" r:id="rId63" name="Check Box 56">
              <controlPr locked="0" defaultSize="0" autoFill="0" autoLine="0" autoPict="0">
                <anchor moveWithCells="1" sizeWithCells="1">
                  <from>
                    <xdr:col>9</xdr:col>
                    <xdr:colOff>257175</xdr:colOff>
                    <xdr:row>11</xdr:row>
                    <xdr:rowOff>285750</xdr:rowOff>
                  </from>
                  <to>
                    <xdr:col>10</xdr:col>
                    <xdr:colOff>0</xdr:colOff>
                    <xdr:row>11</xdr:row>
                    <xdr:rowOff>504825</xdr:rowOff>
                  </to>
                </anchor>
              </controlPr>
            </control>
          </mc:Choice>
        </mc:AlternateContent>
        <mc:AlternateContent xmlns:mc="http://schemas.openxmlformats.org/markup-compatibility/2006">
          <mc:Choice Requires="x14">
            <control shapeId="17465" r:id="rId64" name="Check Box 57">
              <controlPr locked="0" defaultSize="0" autoFill="0" autoLine="0" autoPict="0">
                <anchor moveWithCells="1" sizeWithCells="1">
                  <from>
                    <xdr:col>7</xdr:col>
                    <xdr:colOff>676275</xdr:colOff>
                    <xdr:row>10</xdr:row>
                    <xdr:rowOff>85725</xdr:rowOff>
                  </from>
                  <to>
                    <xdr:col>8</xdr:col>
                    <xdr:colOff>304800</xdr:colOff>
                    <xdr:row>11</xdr:row>
                    <xdr:rowOff>200025</xdr:rowOff>
                  </to>
                </anchor>
              </controlPr>
            </control>
          </mc:Choice>
        </mc:AlternateContent>
        <mc:AlternateContent xmlns:mc="http://schemas.openxmlformats.org/markup-compatibility/2006">
          <mc:Choice Requires="x14">
            <control shapeId="17432" r:id="rId65" name="ConfFees">
              <controlPr defaultSize="0" autoFill="0" autoPict="0">
                <anchor moveWithCells="1" sizeWithCells="1">
                  <from>
                    <xdr:col>6</xdr:col>
                    <xdr:colOff>0</xdr:colOff>
                    <xdr:row>61</xdr:row>
                    <xdr:rowOff>0</xdr:rowOff>
                  </from>
                  <to>
                    <xdr:col>7</xdr:col>
                    <xdr:colOff>666750</xdr:colOff>
                    <xdr:row>63</xdr:row>
                    <xdr:rowOff>0</xdr:rowOff>
                  </to>
                </anchor>
              </controlPr>
            </control>
          </mc:Choice>
        </mc:AlternateContent>
        <mc:AlternateContent xmlns:mc="http://schemas.openxmlformats.org/markup-compatibility/2006">
          <mc:Choice Requires="x14">
            <control shapeId="17433" r:id="rId66" name="Option Button 25">
              <controlPr locked="0" defaultSize="0" autoFill="0" autoLine="0" autoPict="0">
                <anchor moveWithCells="1" sizeWithCells="1">
                  <from>
                    <xdr:col>6</xdr:col>
                    <xdr:colOff>47625</xdr:colOff>
                    <xdr:row>61</xdr:row>
                    <xdr:rowOff>66675</xdr:rowOff>
                  </from>
                  <to>
                    <xdr:col>6</xdr:col>
                    <xdr:colOff>466725</xdr:colOff>
                    <xdr:row>62</xdr:row>
                    <xdr:rowOff>85725</xdr:rowOff>
                  </to>
                </anchor>
              </controlPr>
            </control>
          </mc:Choice>
        </mc:AlternateContent>
        <mc:AlternateContent xmlns:mc="http://schemas.openxmlformats.org/markup-compatibility/2006">
          <mc:Choice Requires="x14">
            <control shapeId="17434" r:id="rId67" name="Option Button 26">
              <controlPr locked="0" defaultSize="0" autoFill="0" autoLine="0" autoPict="0">
                <anchor moveWithCells="1" sizeWithCells="1">
                  <from>
                    <xdr:col>6</xdr:col>
                    <xdr:colOff>552450</xdr:colOff>
                    <xdr:row>61</xdr:row>
                    <xdr:rowOff>66675</xdr:rowOff>
                  </from>
                  <to>
                    <xdr:col>7</xdr:col>
                    <xdr:colOff>352425</xdr:colOff>
                    <xdr:row>62</xdr:row>
                    <xdr:rowOff>85725</xdr:rowOff>
                  </to>
                </anchor>
              </controlPr>
            </control>
          </mc:Choice>
        </mc:AlternateContent>
        <mc:AlternateContent xmlns:mc="http://schemas.openxmlformats.org/markup-compatibility/2006">
          <mc:Choice Requires="x14">
            <control shapeId="17428" r:id="rId68" name="Airfare">
              <controlPr defaultSize="0" autoFill="0" autoPict="0">
                <anchor moveWithCells="1" sizeWithCells="1">
                  <from>
                    <xdr:col>9</xdr:col>
                    <xdr:colOff>0</xdr:colOff>
                    <xdr:row>61</xdr:row>
                    <xdr:rowOff>0</xdr:rowOff>
                  </from>
                  <to>
                    <xdr:col>10</xdr:col>
                    <xdr:colOff>695325</xdr:colOff>
                    <xdr:row>63</xdr:row>
                    <xdr:rowOff>9525</xdr:rowOff>
                  </to>
                </anchor>
              </controlPr>
            </control>
          </mc:Choice>
        </mc:AlternateContent>
        <mc:AlternateContent xmlns:mc="http://schemas.openxmlformats.org/markup-compatibility/2006">
          <mc:Choice Requires="x14">
            <control shapeId="17429" r:id="rId69" name="Option Button 21">
              <controlPr locked="0" defaultSize="0" autoFill="0" autoLine="0" autoPict="0">
                <anchor moveWithCells="1" sizeWithCells="1">
                  <from>
                    <xdr:col>9</xdr:col>
                    <xdr:colOff>9525</xdr:colOff>
                    <xdr:row>61</xdr:row>
                    <xdr:rowOff>19050</xdr:rowOff>
                  </from>
                  <to>
                    <xdr:col>9</xdr:col>
                    <xdr:colOff>600075</xdr:colOff>
                    <xdr:row>62</xdr:row>
                    <xdr:rowOff>152400</xdr:rowOff>
                  </to>
                </anchor>
              </controlPr>
            </control>
          </mc:Choice>
        </mc:AlternateContent>
        <mc:AlternateContent xmlns:mc="http://schemas.openxmlformats.org/markup-compatibility/2006">
          <mc:Choice Requires="x14">
            <control shapeId="17430" r:id="rId70" name="Option Button 22">
              <controlPr locked="0" defaultSize="0" autoFill="0" autoLine="0" autoPict="0">
                <anchor moveWithCells="1" sizeWithCells="1">
                  <from>
                    <xdr:col>9</xdr:col>
                    <xdr:colOff>676275</xdr:colOff>
                    <xdr:row>61</xdr:row>
                    <xdr:rowOff>19050</xdr:rowOff>
                  </from>
                  <to>
                    <xdr:col>10</xdr:col>
                    <xdr:colOff>590550</xdr:colOff>
                    <xdr:row>62</xdr:row>
                    <xdr:rowOff>152400</xdr:rowOff>
                  </to>
                </anchor>
              </controlPr>
            </control>
          </mc:Choice>
        </mc:AlternateContent>
        <mc:AlternateContent xmlns:mc="http://schemas.openxmlformats.org/markup-compatibility/2006">
          <mc:Choice Requires="x14">
            <control shapeId="17424" r:id="rId71" name="ConfFees">
              <controlPr defaultSize="0" autoFill="0" autoPict="0">
                <anchor moveWithCells="1" sizeWithCells="1">
                  <from>
                    <xdr:col>6</xdr:col>
                    <xdr:colOff>0</xdr:colOff>
                    <xdr:row>28</xdr:row>
                    <xdr:rowOff>0</xdr:rowOff>
                  </from>
                  <to>
                    <xdr:col>7</xdr:col>
                    <xdr:colOff>666750</xdr:colOff>
                    <xdr:row>30</xdr:row>
                    <xdr:rowOff>0</xdr:rowOff>
                  </to>
                </anchor>
              </controlPr>
            </control>
          </mc:Choice>
        </mc:AlternateContent>
        <mc:AlternateContent xmlns:mc="http://schemas.openxmlformats.org/markup-compatibility/2006">
          <mc:Choice Requires="x14">
            <control shapeId="17425" r:id="rId72" name="Option Button 17">
              <controlPr locked="0" defaultSize="0" autoFill="0" autoLine="0" autoPict="0">
                <anchor moveWithCells="1" sizeWithCells="1">
                  <from>
                    <xdr:col>6</xdr:col>
                    <xdr:colOff>47625</xdr:colOff>
                    <xdr:row>28</xdr:row>
                    <xdr:rowOff>66675</xdr:rowOff>
                  </from>
                  <to>
                    <xdr:col>6</xdr:col>
                    <xdr:colOff>466725</xdr:colOff>
                    <xdr:row>29</xdr:row>
                    <xdr:rowOff>85725</xdr:rowOff>
                  </to>
                </anchor>
              </controlPr>
            </control>
          </mc:Choice>
        </mc:AlternateContent>
        <mc:AlternateContent xmlns:mc="http://schemas.openxmlformats.org/markup-compatibility/2006">
          <mc:Choice Requires="x14">
            <control shapeId="17426" r:id="rId73" name="Option Button 18">
              <controlPr locked="0" defaultSize="0" autoFill="0" autoLine="0" autoPict="0">
                <anchor moveWithCells="1" sizeWithCells="1">
                  <from>
                    <xdr:col>6</xdr:col>
                    <xdr:colOff>552450</xdr:colOff>
                    <xdr:row>28</xdr:row>
                    <xdr:rowOff>66675</xdr:rowOff>
                  </from>
                  <to>
                    <xdr:col>7</xdr:col>
                    <xdr:colOff>352425</xdr:colOff>
                    <xdr:row>29</xdr:row>
                    <xdr:rowOff>85725</xdr:rowOff>
                  </to>
                </anchor>
              </controlPr>
            </control>
          </mc:Choice>
        </mc:AlternateContent>
        <mc:AlternateContent xmlns:mc="http://schemas.openxmlformats.org/markup-compatibility/2006">
          <mc:Choice Requires="x14">
            <control shapeId="17420" r:id="rId74" name="Airfare">
              <controlPr defaultSize="0" autoFill="0" autoPict="0">
                <anchor moveWithCells="1" sizeWithCells="1">
                  <from>
                    <xdr:col>9</xdr:col>
                    <xdr:colOff>0</xdr:colOff>
                    <xdr:row>28</xdr:row>
                    <xdr:rowOff>0</xdr:rowOff>
                  </from>
                  <to>
                    <xdr:col>10</xdr:col>
                    <xdr:colOff>695325</xdr:colOff>
                    <xdr:row>30</xdr:row>
                    <xdr:rowOff>9525</xdr:rowOff>
                  </to>
                </anchor>
              </controlPr>
            </control>
          </mc:Choice>
        </mc:AlternateContent>
        <mc:AlternateContent xmlns:mc="http://schemas.openxmlformats.org/markup-compatibility/2006">
          <mc:Choice Requires="x14">
            <control shapeId="17421" r:id="rId75" name="Option Button 13">
              <controlPr locked="0" defaultSize="0" autoFill="0" autoLine="0" autoPict="0">
                <anchor moveWithCells="1" sizeWithCells="1">
                  <from>
                    <xdr:col>9</xdr:col>
                    <xdr:colOff>9525</xdr:colOff>
                    <xdr:row>28</xdr:row>
                    <xdr:rowOff>19050</xdr:rowOff>
                  </from>
                  <to>
                    <xdr:col>9</xdr:col>
                    <xdr:colOff>600075</xdr:colOff>
                    <xdr:row>29</xdr:row>
                    <xdr:rowOff>152400</xdr:rowOff>
                  </to>
                </anchor>
              </controlPr>
            </control>
          </mc:Choice>
        </mc:AlternateContent>
        <mc:AlternateContent xmlns:mc="http://schemas.openxmlformats.org/markup-compatibility/2006">
          <mc:Choice Requires="x14">
            <control shapeId="17422" r:id="rId76" name="Option Button 14">
              <controlPr locked="0" defaultSize="0" autoFill="0" autoLine="0" autoPict="0">
                <anchor moveWithCells="1" sizeWithCells="1">
                  <from>
                    <xdr:col>9</xdr:col>
                    <xdr:colOff>676275</xdr:colOff>
                    <xdr:row>28</xdr:row>
                    <xdr:rowOff>19050</xdr:rowOff>
                  </from>
                  <to>
                    <xdr:col>10</xdr:col>
                    <xdr:colOff>590550</xdr:colOff>
                    <xdr:row>29</xdr:row>
                    <xdr:rowOff>152400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C91BAAAE1088E45808FAAF7AF1B9DA6" ma:contentTypeVersion="1" ma:contentTypeDescription="Create a new document." ma:contentTypeScope="" ma:versionID="b9a01e7772e94d5a8524015213d5d746">
  <xsd:schema xmlns:xsd="http://www.w3.org/2001/XMLSchema" xmlns:xs="http://www.w3.org/2001/XMLSchema" xmlns:p="http://schemas.microsoft.com/office/2006/metadata/properties" xmlns:ns1="http://schemas.microsoft.com/sharepoint/v3" xmlns:ns2="6d252edc-8742-4d23-ac70-2916764594cf" targetNamespace="http://schemas.microsoft.com/office/2006/metadata/properties" ma:root="true" ma:fieldsID="7b710ee842d694d1634e4de208562564" ns1:_="" ns2:_="">
    <xsd:import namespace="http://schemas.microsoft.com/sharepoint/v3"/>
    <xsd:import namespace="6d252edc-8742-4d23-ac70-2916764594cf"/>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internalName="PublishingStartDate">
      <xsd:simpleType>
        <xsd:restriction base="dms:Unknown"/>
      </xsd:simpleType>
    </xsd:element>
    <xsd:element name="PublishingExpirationDate" ma:index="12"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252edc-8742-4d23-ac70-2916764594c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6d252edc-8742-4d23-ac70-2916764594cf">QRVXSV3SFSVK-5367-114</_dlc_DocId>
    <_dlc_DocIdUrl xmlns="6d252edc-8742-4d23-ac70-2916764594cf">
      <Url>https://www2.cmich.edu/fas/fsr/OAC/Travel-Business-Expenses/CreditCards/_layouts/15/DocIdRedir.aspx?ID=QRVXSV3SFSVK-5367-114</Url>
      <Description>QRVXSV3SFSVK-5367-114</Description>
    </_dlc_DocIdUrl>
  </documentManagement>
</p:properties>
</file>

<file path=customXml/itemProps1.xml><?xml version="1.0" encoding="utf-8"?>
<ds:datastoreItem xmlns:ds="http://schemas.openxmlformats.org/officeDocument/2006/customXml" ds:itemID="{5852246E-30B8-492E-B377-F6BA298CD875}">
  <ds:schemaRefs>
    <ds:schemaRef ds:uri="http://schemas.microsoft.com/office/2006/metadata/longProperties"/>
  </ds:schemaRefs>
</ds:datastoreItem>
</file>

<file path=customXml/itemProps2.xml><?xml version="1.0" encoding="utf-8"?>
<ds:datastoreItem xmlns:ds="http://schemas.openxmlformats.org/officeDocument/2006/customXml" ds:itemID="{19E5F464-6AC4-424A-84FA-7314FF1749B9}">
  <ds:schemaRefs>
    <ds:schemaRef ds:uri="http://schemas.microsoft.com/sharepoint/events"/>
  </ds:schemaRefs>
</ds:datastoreItem>
</file>

<file path=customXml/itemProps3.xml><?xml version="1.0" encoding="utf-8"?>
<ds:datastoreItem xmlns:ds="http://schemas.openxmlformats.org/officeDocument/2006/customXml" ds:itemID="{2248BA87-1421-4AEF-99E5-ACC3420E566B}">
  <ds:schemaRefs>
    <ds:schemaRef ds:uri="http://schemas.microsoft.com/sharepoint/v3/contenttype/forms"/>
  </ds:schemaRefs>
</ds:datastoreItem>
</file>

<file path=customXml/itemProps4.xml><?xml version="1.0" encoding="utf-8"?>
<ds:datastoreItem xmlns:ds="http://schemas.openxmlformats.org/officeDocument/2006/customXml" ds:itemID="{D18BEEC5-C410-4463-8071-68061C7000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252edc-8742-4d23-ac70-2916764594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BE24FB7-5858-469C-99EE-D04A475B60D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Main</vt:lpstr>
      <vt:lpstr>CMU Bus Card Rec</vt:lpstr>
      <vt:lpstr>Travel Expenses (2-3)</vt:lpstr>
      <vt:lpstr>Travel Expenses (4-5)</vt:lpstr>
      <vt:lpstr>Accounting Allocations</vt:lpstr>
      <vt:lpstr>Doc. Form for Entertainment</vt:lpstr>
      <vt:lpstr>Missing Receipt</vt:lpstr>
      <vt:lpstr>S&amp;E&gt;500 and Entertainment Exp</vt:lpstr>
      <vt:lpstr>Travel Expenses (6-7)</vt:lpstr>
      <vt:lpstr>Travel Expenses (8-9)</vt:lpstr>
      <vt:lpstr>Doc. Form for Entertainment (2)</vt:lpstr>
      <vt:lpstr>Doc. Form for Entertainment (3)</vt:lpstr>
      <vt:lpstr>EnableMacros</vt:lpstr>
      <vt:lpstr>-</vt:lpstr>
      <vt:lpstr>'CMU Bus Card Rec'!Print_Area</vt:lpstr>
      <vt:lpstr>'Doc. Form for Entertainment'!Print_Area</vt:lpstr>
      <vt:lpstr>'Doc. Form for Entertainment (2)'!Print_Area</vt:lpstr>
      <vt:lpstr>'Doc. Form for Entertainment (3)'!Print_Area</vt:lpstr>
      <vt:lpstr>'Missing Receipt'!Print_Area</vt:lpstr>
      <vt:lpstr>'Travel Expenses (2-3)'!Print_Area</vt:lpstr>
      <vt:lpstr>'Travel Expenses (4-5)'!Print_Area</vt:lpstr>
      <vt:lpstr>'Travel Expenses (6-7)'!Print_Area</vt:lpstr>
      <vt:lpstr>'Travel Expenses (8-9)'!Print_Area</vt:lpstr>
      <vt:lpstr>EnableMacros!xlhowcheckworkbooksformacrosthatmightcontainviruses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Gateway Customer</dc:creator>
  <cp:lastModifiedBy>Reid, Lucus Phillip</cp:lastModifiedBy>
  <cp:lastPrinted>2009-12-07T15:14:55Z</cp:lastPrinted>
  <dcterms:created xsi:type="dcterms:W3CDTF">1998-02-04T16:12:04Z</dcterms:created>
  <dcterms:modified xsi:type="dcterms:W3CDTF">2022-08-22T19:11:04Z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QRVXSV3SFSVK-5367-112</vt:lpwstr>
  </property>
  <property fmtid="{D5CDD505-2E9C-101B-9397-08002B2CF9AE}" pid="3" name="_dlc_DocIdItemGuid">
    <vt:lpwstr>af0924b5-c121-40bb-8a1b-beb19042710a</vt:lpwstr>
  </property>
  <property fmtid="{D5CDD505-2E9C-101B-9397-08002B2CF9AE}" pid="4" name="_dlc_DocIdUrl">
    <vt:lpwstr>https://www2.cmich.edu/fas/fsr/OAC/Travel-Business-Expenses/CreditCards/_layouts/15/DocIdRedir.aspx?ID=QRVXSV3SFSVK-5367-112, QRVXSV3SFSVK-5367-112</vt:lpwstr>
  </property>
  <property fmtid="{D5CDD505-2E9C-101B-9397-08002B2CF9AE}" pid="5" name="ShowRepairView">
    <vt:lpwstr/>
  </property>
  <property fmtid="{D5CDD505-2E9C-101B-9397-08002B2CF9AE}" pid="6" name="ShowCombineView">
    <vt:lpwstr/>
  </property>
  <property fmtid="{D5CDD505-2E9C-101B-9397-08002B2CF9AE}" pid="7" name="ContentTypeId">
    <vt:lpwstr>0x010100CC91BAAAE1088E45808FAAF7AF1B9DA6</vt:lpwstr>
  </property>
</Properties>
</file>